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dembowska\Desktop\EZD Magda\"/>
    </mc:Choice>
  </mc:AlternateContent>
  <xr:revisionPtr revIDLastSave="0" documentId="8_{51A85E59-24C3-437D-B59C-21F028EF964B}" xr6:coauthVersionLast="47" xr6:coauthVersionMax="47" xr10:uidLastSave="{00000000-0000-0000-0000-000000000000}"/>
  <bookViews>
    <workbookView xWindow="-108" yWindow="-108" windowWidth="23256" windowHeight="12456" tabRatio="324" xr2:uid="{00000000-000D-0000-FFFF-FFFF00000000}"/>
  </bookViews>
  <sheets>
    <sheet name="podział na gminy IX-XII 2026" sheetId="3" r:id="rId1"/>
  </sheets>
  <definedNames>
    <definedName name="_xlnm._FilterDatabase" localSheetId="0" hidden="1">'podział na gminy IX-XII 2026'!$A$2:$W$316</definedName>
    <definedName name="_xlnm.Print_Area" localSheetId="0">'podział na gminy IX-XII 2026'!$C$1:$R$316</definedName>
    <definedName name="_xlnm.Print_Titles" localSheetId="0">'podział na gminy IX-XII 2026'!$1:$2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7" i="3" l="1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O3" i="3" l="1"/>
  <c r="O316" i="3"/>
  <c r="P316" i="3" s="1"/>
  <c r="O315" i="3"/>
  <c r="P315" i="3" s="1"/>
  <c r="O314" i="3"/>
  <c r="P314" i="3" s="1"/>
  <c r="O313" i="3"/>
  <c r="P313" i="3" s="1"/>
  <c r="O312" i="3"/>
  <c r="P312" i="3" s="1"/>
  <c r="O311" i="3"/>
  <c r="P311" i="3" s="1"/>
  <c r="O310" i="3"/>
  <c r="P310" i="3" s="1"/>
  <c r="O309" i="3"/>
  <c r="P309" i="3" s="1"/>
  <c r="O308" i="3"/>
  <c r="P308" i="3" s="1"/>
  <c r="O307" i="3"/>
  <c r="P307" i="3" s="1"/>
  <c r="O306" i="3"/>
  <c r="P306" i="3" s="1"/>
  <c r="O305" i="3"/>
  <c r="P305" i="3" s="1"/>
  <c r="O304" i="3"/>
  <c r="P304" i="3" s="1"/>
  <c r="O303" i="3"/>
  <c r="P303" i="3" s="1"/>
  <c r="O302" i="3"/>
  <c r="P302" i="3" s="1"/>
  <c r="O301" i="3"/>
  <c r="P301" i="3" s="1"/>
  <c r="O300" i="3"/>
  <c r="P300" i="3" s="1"/>
  <c r="O299" i="3"/>
  <c r="P299" i="3" s="1"/>
  <c r="O298" i="3"/>
  <c r="P298" i="3" s="1"/>
  <c r="O297" i="3"/>
  <c r="P297" i="3" s="1"/>
  <c r="O296" i="3"/>
  <c r="P296" i="3" s="1"/>
  <c r="O295" i="3"/>
  <c r="P295" i="3" s="1"/>
  <c r="O294" i="3"/>
  <c r="P294" i="3" s="1"/>
  <c r="O293" i="3"/>
  <c r="P293" i="3" s="1"/>
  <c r="O292" i="3"/>
  <c r="P292" i="3" s="1"/>
  <c r="O291" i="3"/>
  <c r="P291" i="3" s="1"/>
  <c r="O290" i="3"/>
  <c r="P290" i="3" s="1"/>
  <c r="O289" i="3"/>
  <c r="P289" i="3" s="1"/>
  <c r="O288" i="3"/>
  <c r="P288" i="3" s="1"/>
  <c r="O287" i="3"/>
  <c r="P287" i="3" s="1"/>
  <c r="O286" i="3"/>
  <c r="P286" i="3" s="1"/>
  <c r="O285" i="3"/>
  <c r="P285" i="3" s="1"/>
  <c r="O284" i="3"/>
  <c r="P284" i="3" s="1"/>
  <c r="O283" i="3"/>
  <c r="P283" i="3" s="1"/>
  <c r="O282" i="3"/>
  <c r="P282" i="3" s="1"/>
  <c r="O281" i="3"/>
  <c r="P281" i="3" s="1"/>
  <c r="O280" i="3"/>
  <c r="P280" i="3" s="1"/>
  <c r="O279" i="3"/>
  <c r="P279" i="3" s="1"/>
  <c r="O278" i="3"/>
  <c r="P278" i="3" s="1"/>
  <c r="O277" i="3"/>
  <c r="P277" i="3" s="1"/>
  <c r="O276" i="3"/>
  <c r="P276" i="3" s="1"/>
  <c r="O275" i="3"/>
  <c r="P275" i="3" s="1"/>
  <c r="O274" i="3"/>
  <c r="P274" i="3" s="1"/>
  <c r="O273" i="3"/>
  <c r="P273" i="3" s="1"/>
  <c r="O272" i="3"/>
  <c r="P272" i="3" s="1"/>
  <c r="O271" i="3"/>
  <c r="P271" i="3" s="1"/>
  <c r="O270" i="3"/>
  <c r="P270" i="3" s="1"/>
  <c r="O269" i="3"/>
  <c r="P269" i="3" s="1"/>
  <c r="O268" i="3"/>
  <c r="P268" i="3" s="1"/>
  <c r="O267" i="3"/>
  <c r="P267" i="3" s="1"/>
  <c r="O266" i="3"/>
  <c r="P266" i="3" s="1"/>
  <c r="O265" i="3"/>
  <c r="P265" i="3" s="1"/>
  <c r="O264" i="3"/>
  <c r="P264" i="3" s="1"/>
  <c r="O263" i="3"/>
  <c r="P263" i="3" s="1"/>
  <c r="O262" i="3"/>
  <c r="P262" i="3" s="1"/>
  <c r="O261" i="3"/>
  <c r="P261" i="3" s="1"/>
  <c r="O260" i="3"/>
  <c r="P260" i="3" s="1"/>
  <c r="O259" i="3"/>
  <c r="P259" i="3" s="1"/>
  <c r="O258" i="3"/>
  <c r="P258" i="3" s="1"/>
  <c r="O257" i="3"/>
  <c r="P257" i="3" s="1"/>
  <c r="O256" i="3"/>
  <c r="P256" i="3" s="1"/>
  <c r="O255" i="3"/>
  <c r="P255" i="3" s="1"/>
  <c r="O254" i="3"/>
  <c r="P254" i="3" s="1"/>
  <c r="O253" i="3"/>
  <c r="P253" i="3" s="1"/>
  <c r="O252" i="3"/>
  <c r="P252" i="3" s="1"/>
  <c r="O251" i="3"/>
  <c r="P251" i="3" s="1"/>
  <c r="O250" i="3"/>
  <c r="P250" i="3" s="1"/>
  <c r="O249" i="3"/>
  <c r="P249" i="3" s="1"/>
  <c r="O248" i="3"/>
  <c r="P248" i="3" s="1"/>
  <c r="O247" i="3"/>
  <c r="P247" i="3" s="1"/>
  <c r="O246" i="3"/>
  <c r="P246" i="3" s="1"/>
  <c r="O245" i="3"/>
  <c r="P245" i="3" s="1"/>
  <c r="O244" i="3"/>
  <c r="P244" i="3" s="1"/>
  <c r="O243" i="3"/>
  <c r="P243" i="3" s="1"/>
  <c r="O242" i="3"/>
  <c r="P242" i="3" s="1"/>
  <c r="O241" i="3"/>
  <c r="P241" i="3" s="1"/>
  <c r="O240" i="3"/>
  <c r="P240" i="3" s="1"/>
  <c r="O239" i="3"/>
  <c r="P239" i="3" s="1"/>
  <c r="O238" i="3"/>
  <c r="P238" i="3" s="1"/>
  <c r="O237" i="3"/>
  <c r="P237" i="3" s="1"/>
  <c r="O236" i="3"/>
  <c r="P236" i="3" s="1"/>
  <c r="O235" i="3"/>
  <c r="P235" i="3" s="1"/>
  <c r="O234" i="3"/>
  <c r="P234" i="3" s="1"/>
  <c r="O233" i="3"/>
  <c r="P233" i="3" s="1"/>
  <c r="O232" i="3"/>
  <c r="P232" i="3" s="1"/>
  <c r="O231" i="3"/>
  <c r="P231" i="3" s="1"/>
  <c r="O230" i="3"/>
  <c r="P230" i="3" s="1"/>
  <c r="O229" i="3"/>
  <c r="P229" i="3" s="1"/>
  <c r="O228" i="3"/>
  <c r="P228" i="3" s="1"/>
  <c r="O227" i="3"/>
  <c r="P227" i="3" s="1"/>
  <c r="O226" i="3"/>
  <c r="P226" i="3" s="1"/>
  <c r="O225" i="3"/>
  <c r="P225" i="3" s="1"/>
  <c r="O224" i="3"/>
  <c r="P224" i="3" s="1"/>
  <c r="O223" i="3"/>
  <c r="P223" i="3" s="1"/>
  <c r="O222" i="3"/>
  <c r="P222" i="3" s="1"/>
  <c r="O221" i="3"/>
  <c r="P221" i="3" s="1"/>
  <c r="O220" i="3"/>
  <c r="P220" i="3" s="1"/>
  <c r="O219" i="3"/>
  <c r="P219" i="3" s="1"/>
  <c r="O218" i="3"/>
  <c r="P218" i="3" s="1"/>
  <c r="O217" i="3"/>
  <c r="P217" i="3" s="1"/>
  <c r="O216" i="3"/>
  <c r="P216" i="3" s="1"/>
  <c r="O215" i="3"/>
  <c r="P215" i="3" s="1"/>
  <c r="O214" i="3"/>
  <c r="P214" i="3" s="1"/>
  <c r="O213" i="3"/>
  <c r="P213" i="3" s="1"/>
  <c r="O212" i="3"/>
  <c r="P212" i="3" s="1"/>
  <c r="O211" i="3"/>
  <c r="P211" i="3" s="1"/>
  <c r="O210" i="3"/>
  <c r="P210" i="3" s="1"/>
  <c r="O209" i="3"/>
  <c r="P209" i="3" s="1"/>
  <c r="O208" i="3"/>
  <c r="P208" i="3" s="1"/>
  <c r="O207" i="3"/>
  <c r="P207" i="3" s="1"/>
  <c r="O206" i="3"/>
  <c r="P206" i="3" s="1"/>
  <c r="O205" i="3"/>
  <c r="P205" i="3" s="1"/>
  <c r="O204" i="3"/>
  <c r="P204" i="3" s="1"/>
  <c r="O203" i="3"/>
  <c r="P203" i="3" s="1"/>
  <c r="O202" i="3"/>
  <c r="P202" i="3" s="1"/>
  <c r="O201" i="3"/>
  <c r="P201" i="3" s="1"/>
  <c r="O200" i="3"/>
  <c r="P200" i="3" s="1"/>
  <c r="O199" i="3"/>
  <c r="P199" i="3" s="1"/>
  <c r="O198" i="3"/>
  <c r="P198" i="3" s="1"/>
  <c r="O197" i="3"/>
  <c r="P197" i="3" s="1"/>
  <c r="O196" i="3"/>
  <c r="P196" i="3" s="1"/>
  <c r="O195" i="3"/>
  <c r="P195" i="3" s="1"/>
  <c r="O194" i="3"/>
  <c r="P194" i="3" s="1"/>
  <c r="O193" i="3"/>
  <c r="P193" i="3" s="1"/>
  <c r="O192" i="3"/>
  <c r="P192" i="3" s="1"/>
  <c r="O191" i="3"/>
  <c r="P191" i="3" s="1"/>
  <c r="O190" i="3"/>
  <c r="P190" i="3" s="1"/>
  <c r="O189" i="3"/>
  <c r="P189" i="3" s="1"/>
  <c r="O188" i="3"/>
  <c r="P188" i="3" s="1"/>
  <c r="O187" i="3"/>
  <c r="P187" i="3" s="1"/>
  <c r="O186" i="3"/>
  <c r="P186" i="3" s="1"/>
  <c r="O185" i="3"/>
  <c r="P185" i="3" s="1"/>
  <c r="O184" i="3"/>
  <c r="P184" i="3" s="1"/>
  <c r="O183" i="3"/>
  <c r="P183" i="3" s="1"/>
  <c r="O182" i="3"/>
  <c r="P182" i="3" s="1"/>
  <c r="O181" i="3"/>
  <c r="P181" i="3" s="1"/>
  <c r="O180" i="3"/>
  <c r="P180" i="3" s="1"/>
  <c r="O179" i="3"/>
  <c r="P179" i="3" s="1"/>
  <c r="O178" i="3"/>
  <c r="P178" i="3" s="1"/>
  <c r="O177" i="3"/>
  <c r="P177" i="3" s="1"/>
  <c r="O176" i="3"/>
  <c r="P176" i="3" s="1"/>
  <c r="O175" i="3"/>
  <c r="P175" i="3" s="1"/>
  <c r="O174" i="3"/>
  <c r="P174" i="3" s="1"/>
  <c r="O173" i="3"/>
  <c r="P173" i="3" s="1"/>
  <c r="O172" i="3"/>
  <c r="P172" i="3" s="1"/>
  <c r="O171" i="3"/>
  <c r="P171" i="3" s="1"/>
  <c r="O170" i="3"/>
  <c r="P170" i="3" s="1"/>
  <c r="O169" i="3"/>
  <c r="P169" i="3" s="1"/>
  <c r="O168" i="3"/>
  <c r="P168" i="3" s="1"/>
  <c r="O167" i="3"/>
  <c r="P167" i="3" s="1"/>
  <c r="O166" i="3"/>
  <c r="P166" i="3" s="1"/>
  <c r="O165" i="3"/>
  <c r="P165" i="3" s="1"/>
  <c r="O164" i="3"/>
  <c r="P164" i="3" s="1"/>
  <c r="O163" i="3"/>
  <c r="P163" i="3" s="1"/>
  <c r="O162" i="3"/>
  <c r="P162" i="3" s="1"/>
  <c r="O161" i="3"/>
  <c r="P161" i="3" s="1"/>
  <c r="O160" i="3"/>
  <c r="P160" i="3" s="1"/>
  <c r="O159" i="3"/>
  <c r="P159" i="3" s="1"/>
  <c r="O158" i="3"/>
  <c r="P158" i="3" s="1"/>
  <c r="O157" i="3"/>
  <c r="P157" i="3" s="1"/>
  <c r="O156" i="3"/>
  <c r="P156" i="3" s="1"/>
  <c r="O155" i="3"/>
  <c r="P155" i="3" s="1"/>
  <c r="O154" i="3"/>
  <c r="P154" i="3" s="1"/>
  <c r="O153" i="3"/>
  <c r="P153" i="3" s="1"/>
  <c r="O152" i="3"/>
  <c r="P152" i="3" s="1"/>
  <c r="O151" i="3"/>
  <c r="P151" i="3" s="1"/>
  <c r="O150" i="3"/>
  <c r="P150" i="3" s="1"/>
  <c r="O149" i="3"/>
  <c r="P149" i="3" s="1"/>
  <c r="O148" i="3"/>
  <c r="P148" i="3" s="1"/>
  <c r="O147" i="3"/>
  <c r="P147" i="3" s="1"/>
  <c r="O146" i="3"/>
  <c r="P146" i="3" s="1"/>
  <c r="O145" i="3"/>
  <c r="P145" i="3" s="1"/>
  <c r="O144" i="3"/>
  <c r="P144" i="3" s="1"/>
  <c r="O143" i="3"/>
  <c r="P143" i="3" s="1"/>
  <c r="O142" i="3"/>
  <c r="P142" i="3" s="1"/>
  <c r="O141" i="3"/>
  <c r="P141" i="3" s="1"/>
  <c r="O140" i="3"/>
  <c r="P140" i="3" s="1"/>
  <c r="O139" i="3"/>
  <c r="P139" i="3" s="1"/>
  <c r="O138" i="3"/>
  <c r="P138" i="3" s="1"/>
  <c r="O137" i="3"/>
  <c r="P137" i="3" s="1"/>
  <c r="O136" i="3"/>
  <c r="P136" i="3" s="1"/>
  <c r="O135" i="3"/>
  <c r="P135" i="3" s="1"/>
  <c r="O134" i="3"/>
  <c r="P134" i="3" s="1"/>
  <c r="O133" i="3"/>
  <c r="P133" i="3" s="1"/>
  <c r="O132" i="3"/>
  <c r="P132" i="3" s="1"/>
  <c r="O131" i="3"/>
  <c r="P131" i="3" s="1"/>
  <c r="O130" i="3"/>
  <c r="P130" i="3" s="1"/>
  <c r="O129" i="3"/>
  <c r="P129" i="3" s="1"/>
  <c r="O128" i="3"/>
  <c r="P128" i="3" s="1"/>
  <c r="O127" i="3"/>
  <c r="P127" i="3" s="1"/>
  <c r="O126" i="3"/>
  <c r="P126" i="3" s="1"/>
  <c r="O125" i="3"/>
  <c r="P125" i="3" s="1"/>
  <c r="O124" i="3"/>
  <c r="P124" i="3" s="1"/>
  <c r="O123" i="3"/>
  <c r="P123" i="3" s="1"/>
  <c r="O122" i="3"/>
  <c r="P122" i="3" s="1"/>
  <c r="O121" i="3"/>
  <c r="P121" i="3" s="1"/>
  <c r="O120" i="3"/>
  <c r="P120" i="3" s="1"/>
  <c r="O119" i="3"/>
  <c r="P119" i="3" s="1"/>
  <c r="O118" i="3"/>
  <c r="P118" i="3" s="1"/>
  <c r="O117" i="3"/>
  <c r="P117" i="3" s="1"/>
  <c r="O116" i="3"/>
  <c r="P116" i="3" s="1"/>
  <c r="O115" i="3"/>
  <c r="P115" i="3" s="1"/>
  <c r="O114" i="3"/>
  <c r="P114" i="3" s="1"/>
  <c r="O113" i="3"/>
  <c r="P113" i="3" s="1"/>
  <c r="O112" i="3"/>
  <c r="P112" i="3" s="1"/>
  <c r="O111" i="3"/>
  <c r="P111" i="3" s="1"/>
  <c r="O110" i="3"/>
  <c r="P110" i="3" s="1"/>
  <c r="O109" i="3"/>
  <c r="P109" i="3" s="1"/>
  <c r="O108" i="3"/>
  <c r="P108" i="3" s="1"/>
  <c r="O107" i="3"/>
  <c r="P107" i="3" s="1"/>
  <c r="O106" i="3"/>
  <c r="P106" i="3" s="1"/>
  <c r="O105" i="3"/>
  <c r="P105" i="3" s="1"/>
  <c r="O104" i="3"/>
  <c r="P104" i="3" s="1"/>
  <c r="O103" i="3"/>
  <c r="P103" i="3" s="1"/>
  <c r="O102" i="3"/>
  <c r="P102" i="3" s="1"/>
  <c r="O101" i="3"/>
  <c r="P101" i="3" s="1"/>
  <c r="O100" i="3"/>
  <c r="P100" i="3" s="1"/>
  <c r="O99" i="3"/>
  <c r="P99" i="3" s="1"/>
  <c r="O98" i="3"/>
  <c r="P98" i="3" s="1"/>
  <c r="O97" i="3"/>
  <c r="P97" i="3" s="1"/>
  <c r="O96" i="3"/>
  <c r="P96" i="3" s="1"/>
  <c r="O95" i="3"/>
  <c r="P95" i="3" s="1"/>
  <c r="O94" i="3"/>
  <c r="P94" i="3" s="1"/>
  <c r="O93" i="3"/>
  <c r="P93" i="3" s="1"/>
  <c r="O92" i="3"/>
  <c r="P92" i="3" s="1"/>
  <c r="O91" i="3"/>
  <c r="P91" i="3" s="1"/>
  <c r="O90" i="3"/>
  <c r="P90" i="3" s="1"/>
  <c r="O89" i="3"/>
  <c r="P89" i="3" s="1"/>
  <c r="O88" i="3"/>
  <c r="P88" i="3" s="1"/>
  <c r="O87" i="3"/>
  <c r="P87" i="3" s="1"/>
  <c r="O86" i="3"/>
  <c r="P86" i="3" s="1"/>
  <c r="O85" i="3"/>
  <c r="P85" i="3" s="1"/>
  <c r="O84" i="3"/>
  <c r="P84" i="3" s="1"/>
  <c r="O83" i="3"/>
  <c r="P83" i="3" s="1"/>
  <c r="O82" i="3"/>
  <c r="P82" i="3" s="1"/>
  <c r="O81" i="3"/>
  <c r="P81" i="3" s="1"/>
  <c r="O80" i="3"/>
  <c r="P80" i="3" s="1"/>
  <c r="O79" i="3"/>
  <c r="P79" i="3" s="1"/>
  <c r="O78" i="3"/>
  <c r="P78" i="3" s="1"/>
  <c r="O77" i="3"/>
  <c r="P77" i="3" s="1"/>
  <c r="O76" i="3"/>
  <c r="P76" i="3" s="1"/>
  <c r="O75" i="3"/>
  <c r="P75" i="3" s="1"/>
  <c r="O74" i="3"/>
  <c r="P74" i="3" s="1"/>
  <c r="O73" i="3"/>
  <c r="P73" i="3" s="1"/>
  <c r="O72" i="3"/>
  <c r="P72" i="3" s="1"/>
  <c r="O71" i="3"/>
  <c r="P71" i="3" s="1"/>
  <c r="O70" i="3"/>
  <c r="P70" i="3" s="1"/>
  <c r="O69" i="3"/>
  <c r="P69" i="3" s="1"/>
  <c r="O68" i="3"/>
  <c r="P68" i="3" s="1"/>
  <c r="O67" i="3"/>
  <c r="P67" i="3" s="1"/>
  <c r="O66" i="3"/>
  <c r="P66" i="3" s="1"/>
  <c r="O65" i="3"/>
  <c r="P65" i="3" s="1"/>
  <c r="O64" i="3"/>
  <c r="P64" i="3" s="1"/>
  <c r="O63" i="3"/>
  <c r="P63" i="3" s="1"/>
  <c r="O62" i="3"/>
  <c r="P62" i="3" s="1"/>
  <c r="O61" i="3"/>
  <c r="P61" i="3" s="1"/>
  <c r="O60" i="3"/>
  <c r="P60" i="3" s="1"/>
  <c r="O59" i="3"/>
  <c r="P59" i="3" s="1"/>
  <c r="O58" i="3"/>
  <c r="P58" i="3" s="1"/>
  <c r="O57" i="3"/>
  <c r="P57" i="3" s="1"/>
  <c r="O56" i="3"/>
  <c r="P56" i="3" s="1"/>
  <c r="O55" i="3"/>
  <c r="P55" i="3" s="1"/>
  <c r="O54" i="3"/>
  <c r="P54" i="3" s="1"/>
  <c r="O53" i="3"/>
  <c r="P53" i="3" s="1"/>
  <c r="O52" i="3"/>
  <c r="P52" i="3" s="1"/>
  <c r="O51" i="3"/>
  <c r="P51" i="3" s="1"/>
  <c r="O50" i="3"/>
  <c r="P50" i="3" s="1"/>
  <c r="O49" i="3"/>
  <c r="P49" i="3" s="1"/>
  <c r="O48" i="3"/>
  <c r="P48" i="3" s="1"/>
  <c r="O47" i="3"/>
  <c r="P47" i="3" s="1"/>
  <c r="O46" i="3"/>
  <c r="P46" i="3" s="1"/>
  <c r="O45" i="3"/>
  <c r="P45" i="3" s="1"/>
  <c r="O44" i="3"/>
  <c r="P44" i="3" s="1"/>
  <c r="O43" i="3"/>
  <c r="P43" i="3" s="1"/>
  <c r="O42" i="3"/>
  <c r="P42" i="3" s="1"/>
  <c r="O41" i="3"/>
  <c r="P41" i="3" s="1"/>
  <c r="O40" i="3"/>
  <c r="P40" i="3" s="1"/>
  <c r="O39" i="3"/>
  <c r="P39" i="3" s="1"/>
  <c r="O38" i="3"/>
  <c r="P38" i="3" s="1"/>
  <c r="O37" i="3"/>
  <c r="P37" i="3" s="1"/>
  <c r="O36" i="3"/>
  <c r="P36" i="3" s="1"/>
  <c r="O35" i="3"/>
  <c r="P35" i="3" s="1"/>
  <c r="O34" i="3"/>
  <c r="P34" i="3" s="1"/>
  <c r="O33" i="3"/>
  <c r="P33" i="3" s="1"/>
  <c r="O32" i="3"/>
  <c r="P32" i="3" s="1"/>
  <c r="O31" i="3"/>
  <c r="P31" i="3" s="1"/>
  <c r="O30" i="3"/>
  <c r="P30" i="3" s="1"/>
  <c r="O29" i="3"/>
  <c r="P29" i="3" s="1"/>
  <c r="O28" i="3"/>
  <c r="P28" i="3" s="1"/>
  <c r="O27" i="3"/>
  <c r="P27" i="3" s="1"/>
  <c r="O26" i="3"/>
  <c r="P26" i="3" s="1"/>
  <c r="O25" i="3"/>
  <c r="P25" i="3" s="1"/>
  <c r="O24" i="3"/>
  <c r="P24" i="3" s="1"/>
  <c r="O23" i="3"/>
  <c r="P23" i="3" s="1"/>
  <c r="O22" i="3"/>
  <c r="P22" i="3" s="1"/>
  <c r="O21" i="3"/>
  <c r="P21" i="3" s="1"/>
  <c r="O20" i="3"/>
  <c r="P20" i="3" s="1"/>
  <c r="O19" i="3"/>
  <c r="P19" i="3" s="1"/>
  <c r="O18" i="3"/>
  <c r="P18" i="3" s="1"/>
  <c r="O17" i="3"/>
  <c r="P17" i="3" s="1"/>
  <c r="O16" i="3"/>
  <c r="P16" i="3" s="1"/>
  <c r="O15" i="3"/>
  <c r="P15" i="3" s="1"/>
  <c r="O14" i="3"/>
  <c r="P14" i="3" s="1"/>
  <c r="O13" i="3"/>
  <c r="P13" i="3" s="1"/>
  <c r="O12" i="3"/>
  <c r="P12" i="3" s="1"/>
  <c r="O11" i="3"/>
  <c r="P11" i="3" s="1"/>
  <c r="O10" i="3"/>
  <c r="P10" i="3" s="1"/>
  <c r="O9" i="3"/>
  <c r="P9" i="3" s="1"/>
  <c r="O8" i="3"/>
  <c r="P8" i="3" s="1"/>
  <c r="O7" i="3"/>
  <c r="P7" i="3" s="1"/>
  <c r="O6" i="3"/>
  <c r="P6" i="3" s="1"/>
  <c r="O5" i="3"/>
  <c r="P5" i="3" s="1"/>
  <c r="O4" i="3"/>
  <c r="P4" i="3" s="1"/>
  <c r="P3" i="3" l="1"/>
  <c r="Q158" i="3" l="1"/>
  <c r="Q185" i="3"/>
  <c r="Q79" i="3"/>
  <c r="Q209" i="3"/>
  <c r="Q195" i="3"/>
  <c r="Q69" i="3"/>
  <c r="Q107" i="3"/>
  <c r="Q218" i="3"/>
  <c r="Q52" i="3"/>
  <c r="Q214" i="3"/>
  <c r="Q227" i="3"/>
  <c r="Q163" i="3"/>
  <c r="Q301" i="3"/>
  <c r="Q61" i="3"/>
  <c r="Q38" i="3"/>
  <c r="Q77" i="3"/>
  <c r="Q307" i="3"/>
  <c r="Q265" i="3"/>
  <c r="Q273" i="3"/>
  <c r="Q29" i="3"/>
  <c r="Q105" i="3"/>
  <c r="Q153" i="3"/>
  <c r="Q289" i="3"/>
  <c r="Q251" i="3"/>
  <c r="Q3" i="3"/>
  <c r="Q171" i="3"/>
  <c r="Q91" i="3"/>
  <c r="Q279" i="3"/>
  <c r="Q237" i="3"/>
  <c r="Q222" i="3"/>
  <c r="Q187" i="3"/>
  <c r="Q232" i="3"/>
  <c r="Q43" i="3"/>
  <c r="Q263" i="3"/>
  <c r="Q57" i="3"/>
  <c r="Q55" i="3"/>
  <c r="Q215" i="3"/>
  <c r="Q286" i="3"/>
  <c r="Q275" i="3"/>
  <c r="Q31" i="3"/>
  <c r="Q255" i="3"/>
  <c r="Q253" i="3"/>
  <c r="Q308" i="3"/>
  <c r="Q111" i="3"/>
  <c r="Q205" i="3"/>
  <c r="Q241" i="3"/>
  <c r="Q129" i="3"/>
  <c r="Q207" i="3"/>
  <c r="Q281" i="3"/>
  <c r="Q137" i="3"/>
  <c r="Q278" i="3"/>
  <c r="Q300" i="3"/>
  <c r="Q200" i="3"/>
  <c r="Q97" i="3"/>
  <c r="Q283" i="3"/>
  <c r="Q291" i="3"/>
  <c r="Q155" i="3"/>
  <c r="Q315" i="3"/>
  <c r="Q85" i="3"/>
  <c r="Q144" i="3"/>
  <c r="Q147" i="3"/>
  <c r="Q173" i="3"/>
  <c r="Q99" i="3"/>
  <c r="Q182" i="3"/>
  <c r="Q203" i="3"/>
  <c r="Q145" i="3"/>
  <c r="Q45" i="3"/>
  <c r="Q14" i="3"/>
  <c r="Q191" i="3"/>
  <c r="Q235" i="3"/>
  <c r="Q312" i="3"/>
  <c r="Q299" i="3"/>
  <c r="Q223" i="3"/>
  <c r="Q197" i="3"/>
  <c r="Q25" i="3"/>
  <c r="Q217" i="3"/>
  <c r="Q239" i="3"/>
  <c r="Q181" i="3"/>
  <c r="Q117" i="3"/>
  <c r="Q157" i="3"/>
  <c r="Q47" i="3"/>
  <c r="Q306" i="3"/>
  <c r="Q165" i="3"/>
  <c r="Q78" i="3"/>
  <c r="Q177" i="3"/>
  <c r="Q118" i="3"/>
  <c r="Q135" i="3"/>
  <c r="Q243" i="3"/>
  <c r="Q167" i="3"/>
  <c r="Q280" i="3"/>
  <c r="Q262" i="3"/>
  <c r="Q258" i="3"/>
  <c r="Q186" i="3"/>
  <c r="Q169" i="3"/>
  <c r="Q152" i="3"/>
  <c r="Q245" i="3"/>
  <c r="Q168" i="3"/>
  <c r="Q134" i="3"/>
  <c r="Q19" i="3"/>
  <c r="Q219" i="3"/>
  <c r="Q238" i="3"/>
  <c r="Q282" i="3"/>
  <c r="Q42" i="3"/>
  <c r="Q40" i="3"/>
  <c r="Q81" i="3"/>
  <c r="Q141" i="3"/>
  <c r="Q131" i="3"/>
  <c r="Q212" i="3"/>
  <c r="Q109" i="3"/>
  <c r="Q32" i="3"/>
  <c r="Q284" i="3"/>
  <c r="Q292" i="3"/>
  <c r="Q9" i="3"/>
  <c r="Q159" i="3"/>
  <c r="Q80" i="3"/>
  <c r="Q252" i="3"/>
  <c r="Q13" i="3"/>
  <c r="Q5" i="3"/>
  <c r="Q295" i="3"/>
  <c r="Q228" i="3"/>
  <c r="Q142" i="3"/>
  <c r="Q270" i="3"/>
  <c r="Q41" i="3"/>
  <c r="Q261" i="3"/>
  <c r="Q27" i="3"/>
  <c r="Q175" i="3"/>
  <c r="Q160" i="3"/>
  <c r="Q188" i="3"/>
  <c r="Q316" i="3"/>
  <c r="Q230" i="3"/>
  <c r="Q305" i="3"/>
  <c r="Q249" i="3"/>
  <c r="Q123" i="3"/>
  <c r="Q161" i="3"/>
  <c r="Q225" i="3"/>
  <c r="Q139" i="3"/>
  <c r="Q93" i="3"/>
  <c r="Q229" i="3"/>
  <c r="Q68" i="3"/>
  <c r="Q110" i="3"/>
  <c r="Q162" i="3"/>
  <c r="Q216" i="3"/>
  <c r="Q314" i="3"/>
  <c r="Q248" i="3"/>
  <c r="Q30" i="3"/>
  <c r="Q36" i="3"/>
  <c r="Q250" i="3"/>
  <c r="Q151" i="3"/>
  <c r="Q88" i="3"/>
  <c r="Q112" i="3"/>
  <c r="Q22" i="3"/>
  <c r="Q166" i="3"/>
  <c r="Q11" i="3"/>
  <c r="Q92" i="3"/>
  <c r="Q116" i="3"/>
  <c r="Q176" i="3"/>
  <c r="Q297" i="3"/>
  <c r="Q208" i="3"/>
  <c r="Q73" i="3"/>
  <c r="Q192" i="3"/>
  <c r="Q37" i="3"/>
  <c r="Q260" i="3"/>
  <c r="Q198" i="3"/>
  <c r="Q7" i="3"/>
  <c r="Q240" i="3"/>
  <c r="Q17" i="3"/>
  <c r="Q287" i="3"/>
  <c r="Q35" i="3"/>
  <c r="Q103" i="3"/>
  <c r="Q58" i="3"/>
  <c r="Q213" i="3"/>
  <c r="Q143" i="3"/>
  <c r="Q24" i="3"/>
  <c r="Q67" i="3"/>
  <c r="Q146" i="3"/>
  <c r="Q196" i="3"/>
  <c r="Q271" i="3"/>
  <c r="Q172" i="3"/>
  <c r="Q54" i="3"/>
  <c r="Q76" i="3"/>
  <c r="Q6" i="3"/>
  <c r="Q148" i="3"/>
  <c r="Q46" i="3"/>
  <c r="Q102" i="3"/>
  <c r="Q56" i="3"/>
  <c r="Q128" i="3"/>
  <c r="Q65" i="3"/>
  <c r="Q194" i="3"/>
  <c r="Q184" i="3"/>
  <c r="Q74" i="3"/>
  <c r="Q125" i="3"/>
  <c r="Q51" i="3"/>
  <c r="Q257" i="3"/>
  <c r="Q247" i="3"/>
  <c r="Q49" i="3"/>
  <c r="Q130" i="3"/>
  <c r="Q304" i="3"/>
  <c r="Q220" i="3"/>
  <c r="Q231" i="3"/>
  <c r="Q82" i="3"/>
  <c r="Q20" i="3"/>
  <c r="Q269" i="3"/>
  <c r="Q12" i="3"/>
  <c r="Q26" i="3"/>
  <c r="Q288" i="3"/>
  <c r="Q136" i="3"/>
  <c r="Q4" i="3"/>
  <c r="Q104" i="3"/>
  <c r="Q124" i="3"/>
  <c r="Q259" i="3"/>
  <c r="Q119" i="3"/>
  <c r="Q113" i="3"/>
  <c r="Q204" i="3"/>
  <c r="Q313" i="3"/>
  <c r="Q293" i="3"/>
  <c r="Q121" i="3"/>
  <c r="Q122" i="3"/>
  <c r="Q120" i="3"/>
  <c r="Q48" i="3"/>
  <c r="Q15" i="3"/>
  <c r="Q16" i="3"/>
  <c r="Q108" i="3"/>
  <c r="Q18" i="3"/>
  <c r="Q226" i="3"/>
  <c r="Q201" i="3"/>
  <c r="Q202" i="3"/>
  <c r="Q206" i="3"/>
  <c r="Q276" i="3"/>
  <c r="Q310" i="3"/>
  <c r="Q44" i="3"/>
  <c r="Q221" i="3"/>
  <c r="Q106" i="3"/>
  <c r="Q149" i="3"/>
  <c r="Q179" i="3"/>
  <c r="Q285" i="3"/>
  <c r="Q100" i="3"/>
  <c r="Q183" i="3"/>
  <c r="Q290" i="3"/>
  <c r="Q193" i="3"/>
  <c r="Q70" i="3"/>
  <c r="Q8" i="3"/>
  <c r="Q114" i="3"/>
  <c r="Q272" i="3"/>
  <c r="Q89" i="3"/>
  <c r="Q277" i="3"/>
  <c r="Q33" i="3"/>
  <c r="Q83" i="3"/>
  <c r="Q34" i="3"/>
  <c r="Q199" i="3"/>
  <c r="Q59" i="3"/>
  <c r="Q311" i="3"/>
  <c r="Q133" i="3"/>
  <c r="Q127" i="3"/>
  <c r="Q242" i="3"/>
  <c r="Q211" i="3"/>
  <c r="Q154" i="3"/>
  <c r="Q266" i="3"/>
  <c r="Q60" i="3"/>
  <c r="Q236" i="3"/>
  <c r="Q180" i="3"/>
  <c r="Q96" i="3"/>
  <c r="Q95" i="3"/>
  <c r="Q66" i="3"/>
  <c r="Q274" i="3"/>
  <c r="Q294" i="3"/>
  <c r="Q256" i="3"/>
  <c r="Q28" i="3"/>
  <c r="Q75" i="3"/>
  <c r="Q164" i="3"/>
  <c r="Q23" i="3"/>
  <c r="Q178" i="3"/>
  <c r="Q87" i="3"/>
  <c r="Q63" i="3"/>
  <c r="Q302" i="3"/>
  <c r="Q190" i="3"/>
  <c r="Q90" i="3"/>
  <c r="Q86" i="3"/>
  <c r="Q210" i="3"/>
  <c r="Q246" i="3"/>
  <c r="Q156" i="3"/>
  <c r="Q62" i="3"/>
  <c r="Q264" i="3"/>
  <c r="Q10" i="3"/>
  <c r="Q140" i="3"/>
  <c r="Q126" i="3"/>
  <c r="Q84" i="3"/>
  <c r="Q296" i="3"/>
  <c r="Q138" i="3"/>
  <c r="Q234" i="3"/>
  <c r="Q254" i="3"/>
  <c r="Q268" i="3"/>
  <c r="Q170" i="3"/>
  <c r="Q64" i="3"/>
  <c r="Q94" i="3"/>
  <c r="Q50" i="3"/>
  <c r="Q233" i="3"/>
  <c r="Q98" i="3"/>
  <c r="Q72" i="3"/>
  <c r="Q132" i="3"/>
  <c r="Q224" i="3"/>
  <c r="Q71" i="3"/>
  <c r="Q39" i="3"/>
  <c r="Q298" i="3"/>
  <c r="Q174" i="3"/>
  <c r="Q244" i="3"/>
  <c r="Q150" i="3"/>
  <c r="Q303" i="3"/>
  <c r="Q21" i="3"/>
  <c r="Q53" i="3"/>
  <c r="Q267" i="3"/>
  <c r="Q189" i="3"/>
  <c r="Q309" i="3"/>
  <c r="Q115" i="3"/>
  <c r="Q101" i="3"/>
  <c r="W50" i="3" l="1"/>
  <c r="W84" i="3"/>
  <c r="W8" i="3"/>
  <c r="W4" i="3"/>
  <c r="W143" i="3"/>
  <c r="W224" i="3"/>
  <c r="W268" i="3"/>
  <c r="W294" i="3"/>
  <c r="W16" i="3"/>
  <c r="W113" i="3"/>
  <c r="W56" i="3"/>
  <c r="W271" i="3"/>
  <c r="W40" i="3"/>
  <c r="W14" i="3"/>
  <c r="W43" i="3"/>
  <c r="W52" i="3"/>
  <c r="W285" i="3"/>
  <c r="W122" i="3"/>
  <c r="W93" i="3"/>
  <c r="W142" i="3"/>
  <c r="W169" i="3"/>
  <c r="W306" i="3"/>
  <c r="W223" i="3"/>
  <c r="W145" i="3"/>
  <c r="W207" i="3"/>
  <c r="W308" i="3"/>
  <c r="W286" i="3"/>
  <c r="W301" i="3"/>
  <c r="W170" i="3"/>
  <c r="W277" i="3"/>
  <c r="W106" i="3"/>
  <c r="W190" i="3"/>
  <c r="W154" i="3"/>
  <c r="W252" i="3"/>
  <c r="W227" i="3"/>
  <c r="W35" i="3"/>
  <c r="W177" i="3"/>
  <c r="W239" i="3"/>
  <c r="W189" i="3"/>
  <c r="W233" i="3"/>
  <c r="W138" i="3"/>
  <c r="W126" i="3"/>
  <c r="W86" i="3"/>
  <c r="W178" i="3"/>
  <c r="W164" i="3"/>
  <c r="W180" i="3"/>
  <c r="W236" i="3"/>
  <c r="W211" i="3"/>
  <c r="W272" i="3"/>
  <c r="W100" i="3"/>
  <c r="W202" i="3"/>
  <c r="W26" i="3"/>
  <c r="W269" i="3"/>
  <c r="W231" i="3"/>
  <c r="W74" i="3"/>
  <c r="W128" i="3"/>
  <c r="W148" i="3"/>
  <c r="W67" i="3"/>
  <c r="W24" i="3"/>
  <c r="W287" i="3"/>
  <c r="W176" i="3"/>
  <c r="W249" i="3"/>
  <c r="W212" i="3"/>
  <c r="W42" i="3"/>
  <c r="W167" i="3"/>
  <c r="W47" i="3"/>
  <c r="W157" i="3"/>
  <c r="W197" i="3"/>
  <c r="W299" i="3"/>
  <c r="W173" i="3"/>
  <c r="W147" i="3"/>
  <c r="W97" i="3"/>
  <c r="W241" i="3"/>
  <c r="W187" i="3"/>
  <c r="W222" i="3"/>
  <c r="W279" i="3"/>
  <c r="W289" i="3"/>
  <c r="W273" i="3"/>
  <c r="W265" i="3"/>
  <c r="W77" i="3"/>
  <c r="W214" i="3"/>
  <c r="W70" i="3"/>
  <c r="W120" i="3"/>
  <c r="W316" i="3"/>
  <c r="W234" i="3"/>
  <c r="W123" i="3"/>
  <c r="W135" i="3"/>
  <c r="W144" i="3"/>
  <c r="W111" i="3"/>
  <c r="W309" i="3"/>
  <c r="W89" i="3"/>
  <c r="W206" i="3"/>
  <c r="W124" i="3"/>
  <c r="W267" i="3"/>
  <c r="W140" i="3"/>
  <c r="W66" i="3"/>
  <c r="W18" i="3"/>
  <c r="W257" i="3"/>
  <c r="W54" i="3"/>
  <c r="W196" i="3"/>
  <c r="W58" i="3"/>
  <c r="W17" i="3"/>
  <c r="W198" i="3"/>
  <c r="W297" i="3"/>
  <c r="W116" i="3"/>
  <c r="W22" i="3"/>
  <c r="W36" i="3"/>
  <c r="W68" i="3"/>
  <c r="W160" i="3"/>
  <c r="W41" i="3"/>
  <c r="W228" i="3"/>
  <c r="W13" i="3"/>
  <c r="W292" i="3"/>
  <c r="W131" i="3"/>
  <c r="W282" i="3"/>
  <c r="W19" i="3"/>
  <c r="W312" i="3"/>
  <c r="W203" i="3"/>
  <c r="W85" i="3"/>
  <c r="W155" i="3"/>
  <c r="W278" i="3"/>
  <c r="W55" i="3"/>
  <c r="W251" i="3"/>
  <c r="W38" i="3"/>
  <c r="W69" i="3"/>
  <c r="W185" i="3"/>
  <c r="W254" i="3"/>
  <c r="W192" i="3"/>
  <c r="W166" i="3"/>
  <c r="W311" i="3"/>
  <c r="W220" i="3"/>
  <c r="W73" i="3"/>
  <c r="W162" i="3"/>
  <c r="W81" i="3"/>
  <c r="W152" i="3"/>
  <c r="W283" i="3"/>
  <c r="W21" i="3"/>
  <c r="W310" i="3"/>
  <c r="W119" i="3"/>
  <c r="W302" i="3"/>
  <c r="W95" i="3"/>
  <c r="W60" i="3"/>
  <c r="W59" i="3"/>
  <c r="W179" i="3"/>
  <c r="W274" i="3"/>
  <c r="W20" i="3"/>
  <c r="W82" i="3"/>
  <c r="W51" i="3"/>
  <c r="W184" i="3"/>
  <c r="W65" i="3"/>
  <c r="W102" i="3"/>
  <c r="W240" i="3"/>
  <c r="W208" i="3"/>
  <c r="W92" i="3"/>
  <c r="W88" i="3"/>
  <c r="W30" i="3"/>
  <c r="W139" i="3"/>
  <c r="W175" i="3"/>
  <c r="W261" i="3"/>
  <c r="W5" i="3"/>
  <c r="W80" i="3"/>
  <c r="W9" i="3"/>
  <c r="W238" i="3"/>
  <c r="W45" i="3"/>
  <c r="W182" i="3"/>
  <c r="W129" i="3"/>
  <c r="W255" i="3"/>
  <c r="W232" i="3"/>
  <c r="W237" i="3"/>
  <c r="W153" i="3"/>
  <c r="W105" i="3"/>
  <c r="W163" i="3"/>
  <c r="W107" i="3"/>
  <c r="W158" i="3"/>
  <c r="W298" i="3"/>
  <c r="W63" i="3"/>
  <c r="W260" i="3"/>
  <c r="W288" i="3"/>
  <c r="W103" i="3"/>
  <c r="W37" i="3"/>
  <c r="W225" i="3"/>
  <c r="W284" i="3"/>
  <c r="W29" i="3"/>
  <c r="W94" i="3"/>
  <c r="W199" i="3"/>
  <c r="W193" i="3"/>
  <c r="W313" i="3"/>
  <c r="W247" i="3"/>
  <c r="W264" i="3"/>
  <c r="W210" i="3"/>
  <c r="W75" i="3"/>
  <c r="W133" i="3"/>
  <c r="W64" i="3"/>
  <c r="W276" i="3"/>
  <c r="W15" i="3"/>
  <c r="W101" i="3"/>
  <c r="W53" i="3"/>
  <c r="W303" i="3"/>
  <c r="W132" i="3"/>
  <c r="W10" i="3"/>
  <c r="W96" i="3"/>
  <c r="W33" i="3"/>
  <c r="W44" i="3"/>
  <c r="W201" i="3"/>
  <c r="W48" i="3"/>
  <c r="W204" i="3"/>
  <c r="W136" i="3"/>
  <c r="W125" i="3"/>
  <c r="W194" i="3"/>
  <c r="W172" i="3"/>
  <c r="W11" i="3"/>
  <c r="W112" i="3"/>
  <c r="W250" i="3"/>
  <c r="W248" i="3"/>
  <c r="W110" i="3"/>
  <c r="W229" i="3"/>
  <c r="W305" i="3"/>
  <c r="W188" i="3"/>
  <c r="W270" i="3"/>
  <c r="W295" i="3"/>
  <c r="W159" i="3"/>
  <c r="W32" i="3"/>
  <c r="W134" i="3"/>
  <c r="W168" i="3"/>
  <c r="W186" i="3"/>
  <c r="W262" i="3"/>
  <c r="W243" i="3"/>
  <c r="W118" i="3"/>
  <c r="W217" i="3"/>
  <c r="W191" i="3"/>
  <c r="W137" i="3"/>
  <c r="W215" i="3"/>
  <c r="W307" i="3"/>
  <c r="W209" i="3"/>
  <c r="W49" i="3"/>
  <c r="W7" i="3"/>
  <c r="W290" i="3"/>
  <c r="W46" i="3"/>
  <c r="W258" i="3"/>
  <c r="W181" i="3"/>
  <c r="W300" i="3"/>
  <c r="W263" i="3"/>
  <c r="W218" i="3"/>
  <c r="W98" i="3"/>
  <c r="W23" i="3"/>
  <c r="W304" i="3"/>
  <c r="W174" i="3"/>
  <c r="W90" i="3"/>
  <c r="W242" i="3"/>
  <c r="W34" i="3"/>
  <c r="W39" i="3"/>
  <c r="W87" i="3"/>
  <c r="W28" i="3"/>
  <c r="W293" i="3"/>
  <c r="W150" i="3"/>
  <c r="W244" i="3"/>
  <c r="W71" i="3"/>
  <c r="W72" i="3"/>
  <c r="W296" i="3"/>
  <c r="W62" i="3"/>
  <c r="W156" i="3"/>
  <c r="W246" i="3"/>
  <c r="W256" i="3"/>
  <c r="W266" i="3"/>
  <c r="W127" i="3"/>
  <c r="W83" i="3"/>
  <c r="W114" i="3"/>
  <c r="W149" i="3"/>
  <c r="W221" i="3"/>
  <c r="W226" i="3"/>
  <c r="W108" i="3"/>
  <c r="W259" i="3"/>
  <c r="W104" i="3"/>
  <c r="W12" i="3"/>
  <c r="W130" i="3"/>
  <c r="W6" i="3"/>
  <c r="W76" i="3"/>
  <c r="W146" i="3"/>
  <c r="W213" i="3"/>
  <c r="W151" i="3"/>
  <c r="W314" i="3"/>
  <c r="W216" i="3"/>
  <c r="W161" i="3"/>
  <c r="W230" i="3"/>
  <c r="W27" i="3"/>
  <c r="W141" i="3"/>
  <c r="W219" i="3"/>
  <c r="W245" i="3"/>
  <c r="W280" i="3"/>
  <c r="W165" i="3"/>
  <c r="W99" i="3"/>
  <c r="W315" i="3"/>
  <c r="W281" i="3"/>
  <c r="W205" i="3"/>
  <c r="W275" i="3"/>
  <c r="W171" i="3"/>
  <c r="W195" i="3"/>
  <c r="W115" i="3"/>
  <c r="W183" i="3"/>
  <c r="W121" i="3"/>
  <c r="W109" i="3"/>
  <c r="W78" i="3"/>
  <c r="W117" i="3"/>
  <c r="W25" i="3"/>
  <c r="W235" i="3"/>
  <c r="W291" i="3"/>
  <c r="W200" i="3"/>
  <c r="W253" i="3"/>
  <c r="W31" i="3"/>
  <c r="W57" i="3"/>
  <c r="W91" i="3"/>
  <c r="W61" i="3"/>
  <c r="W79" i="3"/>
  <c r="W3" i="3" l="1"/>
</calcChain>
</file>

<file path=xl/sharedStrings.xml><?xml version="1.0" encoding="utf-8"?>
<sst xmlns="http://schemas.openxmlformats.org/spreadsheetml/2006/main" count="2535" uniqueCount="998">
  <si>
    <t>NAZWA</t>
  </si>
  <si>
    <t>C*D/F</t>
  </si>
  <si>
    <t>M</t>
  </si>
  <si>
    <t>Gm</t>
  </si>
  <si>
    <t>M-Gm</t>
  </si>
  <si>
    <t>m. st. Warszawa</t>
  </si>
  <si>
    <t>POW</t>
  </si>
  <si>
    <t>RODZ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</si>
  <si>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</si>
  <si>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</si>
  <si>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</si>
  <si>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</si>
  <si>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</si>
  <si>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</si>
  <si>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</si>
  <si>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</si>
  <si>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</si>
  <si>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</si>
  <si>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</si>
  <si>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</si>
  <si>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</si>
  <si>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</si>
  <si>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</si>
  <si>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</si>
  <si>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</si>
  <si>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</si>
  <si>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</si>
  <si>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</si>
  <si>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</si>
  <si>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</si>
  <si>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</si>
  <si>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</si>
  <si>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</si>
  <si>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</si>
  <si>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61</t>
  </si>
  <si>
    <t>62</t>
  </si>
  <si>
    <t>64</t>
  </si>
  <si>
    <t>Górzno</t>
  </si>
  <si>
    <t>Dobre</t>
  </si>
  <si>
    <t>63</t>
  </si>
  <si>
    <t>Józefów</t>
  </si>
  <si>
    <t>Wierzbica</t>
  </si>
  <si>
    <t>Jabłonna</t>
  </si>
  <si>
    <t>Zakrzew</t>
  </si>
  <si>
    <t>Baranów</t>
  </si>
  <si>
    <t>Słubice</t>
  </si>
  <si>
    <t>Poświętne</t>
  </si>
  <si>
    <t>Michałowice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</si>
  <si>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</si>
  <si>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</si>
  <si>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</si>
  <si>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</si>
  <si>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</si>
  <si>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</si>
  <si>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</si>
  <si>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</si>
  <si>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</si>
  <si>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</si>
  <si>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</si>
  <si>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</si>
  <si>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</si>
  <si>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</si>
  <si>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</si>
  <si>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</si>
  <si>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</si>
  <si>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</si>
  <si>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</si>
  <si>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</si>
  <si>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</si>
  <si>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</si>
  <si>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</si>
  <si>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</si>
  <si>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</si>
  <si>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</si>
  <si>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</si>
  <si>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</si>
  <si>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</si>
  <si>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</si>
  <si>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</si>
  <si>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</si>
  <si>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</si>
  <si>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</si>
  <si>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</si>
  <si>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</si>
  <si>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</si>
  <si>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</si>
  <si>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</si>
  <si>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</si>
  <si>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</si>
  <si>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nad Pilicą</t>
  </si>
  <si>
    <t>Pniewy</t>
  </si>
  <si>
    <t>Warka</t>
  </si>
  <si>
    <t>Garbatka-Letnisko</t>
  </si>
  <si>
    <t>Głowaczów</t>
  </si>
  <si>
    <t>Gniewoszów</t>
  </si>
  <si>
    <t>Grabów nad Pilicą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</si>
  <si>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</si>
  <si>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</si>
  <si>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</si>
  <si>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</si>
  <si>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</si>
  <si>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</si>
  <si>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</si>
  <si>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</si>
  <si>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</si>
  <si>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</si>
  <si>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</si>
  <si>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</si>
  <si>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</si>
  <si>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</si>
  <si>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</si>
  <si>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</si>
  <si>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</si>
  <si>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</si>
  <si>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</si>
  <si>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</si>
  <si>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</si>
  <si>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</si>
  <si>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</si>
  <si>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</si>
  <si>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</si>
  <si>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</si>
  <si>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</si>
  <si>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</si>
  <si>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</si>
  <si>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</si>
  <si>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</si>
  <si>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</si>
  <si>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</si>
  <si>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</si>
  <si>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</si>
  <si>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</si>
  <si>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</si>
  <si>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</si>
  <si>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</si>
  <si>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</si>
  <si>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</si>
  <si>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</si>
  <si>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</si>
  <si>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Strzegowo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</si>
  <si>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</si>
  <si>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</si>
  <si>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</si>
  <si>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</si>
  <si>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</si>
  <si>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</si>
  <si>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</si>
  <si>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</si>
  <si>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</si>
  <si>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</si>
  <si>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</si>
  <si>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</si>
  <si>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</si>
  <si>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</si>
  <si>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</si>
  <si>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</si>
  <si>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</si>
  <si>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</si>
  <si>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</si>
  <si>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</si>
  <si>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</si>
  <si>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</si>
  <si>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</si>
  <si>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</si>
  <si>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</si>
  <si>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</si>
  <si>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</si>
  <si>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</si>
  <si>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</si>
  <si>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</si>
  <si>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</si>
  <si>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</si>
  <si>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</si>
  <si>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</si>
  <si>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</si>
  <si>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</si>
  <si>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</si>
  <si>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</si>
  <si>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</si>
  <si>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</si>
  <si>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</si>
  <si>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</si>
  <si>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</si>
  <si>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</si>
  <si>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</si>
  <si>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</si>
  <si>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</si>
  <si>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</si>
  <si>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</si>
  <si>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</si>
  <si>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</si>
  <si>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</si>
  <si>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</si>
  <si>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</si>
  <si>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</si>
  <si>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</si>
  <si>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</si>
  <si>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</si>
  <si>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</si>
  <si>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</si>
  <si>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</si>
  <si>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</si>
  <si>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</si>
  <si>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</si>
  <si>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</si>
  <si>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</si>
  <si>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</si>
  <si>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</si>
  <si>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</si>
  <si>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</si>
  <si>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</si>
  <si>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</si>
  <si>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</si>
  <si>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</si>
  <si>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</si>
  <si>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</si>
  <si>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</si>
  <si>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</si>
  <si>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</si>
  <si>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</si>
  <si>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</si>
  <si>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</si>
  <si>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</si>
  <si>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</si>
  <si>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</si>
  <si>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</si>
  <si>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</si>
  <si>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</si>
  <si>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</si>
  <si>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</si>
  <si>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</si>
  <si>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</si>
  <si>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</si>
  <si>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</si>
  <si>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</si>
  <si>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</si>
  <si>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</si>
  <si>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</si>
  <si>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</si>
  <si>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</si>
  <si>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</si>
  <si>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</si>
  <si>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</si>
  <si>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</si>
  <si>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</si>
  <si>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</si>
  <si>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</si>
  <si>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</si>
  <si>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</si>
  <si>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</si>
  <si>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</si>
  <si>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</si>
  <si>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</si>
  <si>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</si>
  <si>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</si>
  <si>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</si>
  <si>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</si>
  <si>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</si>
  <si>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27</t>
  </si>
  <si>
    <t>Sierpc</t>
  </si>
  <si>
    <t>Gozdowo</t>
  </si>
  <si>
    <t>Mochowo</t>
  </si>
  <si>
    <t>Rościszewo</t>
  </si>
  <si>
    <t>Szczutowo</t>
  </si>
  <si>
    <t>Zawidz</t>
  </si>
  <si>
    <t>28</t>
  </si>
  <si>
    <t>Sochaczew</t>
  </si>
  <si>
    <t>Brochów</t>
  </si>
  <si>
    <t>Iłów</t>
  </si>
  <si>
    <t>Młodzieszyn</t>
  </si>
  <si>
    <t>Nowa Sucha</t>
  </si>
  <si>
    <t>Rybno</t>
  </si>
  <si>
    <t>Teresin</t>
  </si>
  <si>
    <t>29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</si>
  <si>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</si>
  <si>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</si>
  <si>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</si>
  <si>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</si>
  <si>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</si>
  <si>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</si>
  <si>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</si>
  <si>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</si>
  <si>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30</t>
  </si>
  <si>
    <t>Chlewiska</t>
  </si>
  <si>
    <t>Jastrząb</t>
  </si>
  <si>
    <t>Mirów</t>
  </si>
  <si>
    <t>Orońsko</t>
  </si>
  <si>
    <t>Szydłowiec</t>
  </si>
  <si>
    <t>32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</si>
  <si>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</si>
  <si>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</si>
  <si>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</si>
  <si>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</si>
  <si>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</si>
  <si>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</si>
  <si>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</si>
  <si>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33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</si>
  <si>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</si>
  <si>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</si>
  <si>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</si>
  <si>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</si>
  <si>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</si>
  <si>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</si>
  <si>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</si>
  <si>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</si>
  <si>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</si>
  <si>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34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</si>
  <si>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</si>
  <si>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</si>
  <si>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</si>
  <si>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</si>
  <si>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</si>
  <si>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</si>
  <si>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</si>
  <si>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</si>
  <si>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</si>
  <si>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</si>
  <si>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</si>
  <si>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35</t>
  </si>
  <si>
    <t>Brańszczyk</t>
  </si>
  <si>
    <t>Długosiodło</t>
  </si>
  <si>
    <t>Rząśnik</t>
  </si>
  <si>
    <t>Somianka</t>
  </si>
  <si>
    <t>Wyszków</t>
  </si>
  <si>
    <t>Zabrodzie</t>
  </si>
  <si>
    <t>36</t>
  </si>
  <si>
    <t>Kazanów</t>
  </si>
  <si>
    <t>Policzna</t>
  </si>
  <si>
    <t>Przyłęk</t>
  </si>
  <si>
    <t>Tczów</t>
  </si>
  <si>
    <t>Zwoleń</t>
  </si>
  <si>
    <t>37</t>
  </si>
  <si>
    <t>Bieżuń</t>
  </si>
  <si>
    <t>Kuczbork-Osada</t>
  </si>
  <si>
    <t>Lubowidz</t>
  </si>
  <si>
    <t>Lutocin</t>
  </si>
  <si>
    <t>Siemiątkowo</t>
  </si>
  <si>
    <t>Żuromin</t>
  </si>
  <si>
    <t>38</t>
  </si>
  <si>
    <t>Żyrardów</t>
  </si>
  <si>
    <t>Mszczonów</t>
  </si>
  <si>
    <t>Puszcza Mariańska</t>
  </si>
  <si>
    <t>Radziejowice</t>
  </si>
  <si>
    <t>Wiskitki</t>
  </si>
  <si>
    <t>M. Ostrołęka</t>
  </si>
  <si>
    <t>M. Płock</t>
  </si>
  <si>
    <t>M. Radom</t>
  </si>
  <si>
    <t>M. Siedlce</t>
  </si>
  <si>
    <t>65</t>
  </si>
  <si>
    <t>C*D/F / suma
(Cn*Dn/Fn)</t>
  </si>
  <si>
    <t>D
k9/k7</t>
  </si>
  <si>
    <t>udział środków własnych</t>
  </si>
  <si>
    <t xml:space="preserve">OGÓŁEM liczba osób na terenie gminy 
</t>
  </si>
  <si>
    <t>Liczba osób otrzymujących 
stypendia szkolne</t>
  </si>
  <si>
    <t xml:space="preserve">Wiek
6-18 lat
C
</t>
  </si>
  <si>
    <t>zminejszenie do kwoty</t>
  </si>
  <si>
    <t>zwiększenie do kwoty</t>
  </si>
  <si>
    <t>potwierdzenie kwoty wstępnie naliczonej przez MEN</t>
  </si>
  <si>
    <t>1</t>
  </si>
  <si>
    <t>2</t>
  </si>
  <si>
    <t>3</t>
  </si>
  <si>
    <t>Dotacja transzy z MEN (A)</t>
  </si>
  <si>
    <t>Wierzbica (2)</t>
  </si>
  <si>
    <t>Jabłonna (2)</t>
  </si>
  <si>
    <t>Zakrzew (2)</t>
  </si>
  <si>
    <t>Baranów (2)</t>
  </si>
  <si>
    <t>Poświętne (2)</t>
  </si>
  <si>
    <t>Michałowice (2)</t>
  </si>
  <si>
    <t>Białobrzegi (3)</t>
  </si>
  <si>
    <t>Promna (2)</t>
  </si>
  <si>
    <t>Radzanów (2)</t>
  </si>
  <si>
    <t>Stara Błotnica (2)</t>
  </si>
  <si>
    <t>Stromiec (2)</t>
  </si>
  <si>
    <t>Wyśmierzyce (3)</t>
  </si>
  <si>
    <t>Ciechanów (1)</t>
  </si>
  <si>
    <t>Ciechanów (2)</t>
  </si>
  <si>
    <t>Glinojeck (3)</t>
  </si>
  <si>
    <t>Gołymin-Ośrodek (2)</t>
  </si>
  <si>
    <t>Grudusk (2)</t>
  </si>
  <si>
    <t>Ojrzeń (2)</t>
  </si>
  <si>
    <t>Opinogóra Górna (2)</t>
  </si>
  <si>
    <t>Regimin (2)</t>
  </si>
  <si>
    <t>Sońsk (2)</t>
  </si>
  <si>
    <t>Garwolin (1)</t>
  </si>
  <si>
    <t>Łaskarzew (1)</t>
  </si>
  <si>
    <t>Borowie (2)</t>
  </si>
  <si>
    <t>Garwolin (2)</t>
  </si>
  <si>
    <t>Górzno (2)</t>
  </si>
  <si>
    <t>Łaskarzew (2)</t>
  </si>
  <si>
    <t>Maciejowice (3)</t>
  </si>
  <si>
    <t>Miastków Kościelny (2)</t>
  </si>
  <si>
    <t>Parysów (2)</t>
  </si>
  <si>
    <t>Pilawa (3)</t>
  </si>
  <si>
    <t>Sobolew (2)</t>
  </si>
  <si>
    <t>Trojanów (2)</t>
  </si>
  <si>
    <t>Wilga (2)</t>
  </si>
  <si>
    <t>Żelechów (3)</t>
  </si>
  <si>
    <t>Gostynin (1)</t>
  </si>
  <si>
    <t>Gostynin (2)</t>
  </si>
  <si>
    <t>Pacyna (2)</t>
  </si>
  <si>
    <t>Sanniki (3)</t>
  </si>
  <si>
    <t>Szczawin Kościelny (2)</t>
  </si>
  <si>
    <t>Milanówek (1)</t>
  </si>
  <si>
    <t>Podkowa Leśna (1)</t>
  </si>
  <si>
    <t>Grodzisk Mazowiecki (3)</t>
  </si>
  <si>
    <t>Jaktorów (2)</t>
  </si>
  <si>
    <t>Żabia Wola (2)</t>
  </si>
  <si>
    <t>Belsk Duży (2)</t>
  </si>
  <si>
    <t>Błędów (2)</t>
  </si>
  <si>
    <t>Chynów (2)</t>
  </si>
  <si>
    <t>Goszczyn (2)</t>
  </si>
  <si>
    <t>Grójec (3)</t>
  </si>
  <si>
    <t>Jasieniec (2)</t>
  </si>
  <si>
    <t>Mogielnica (3)</t>
  </si>
  <si>
    <t>Nowe Miasto nad Pilicą (3)</t>
  </si>
  <si>
    <t>Pniewy (2)</t>
  </si>
  <si>
    <t>Warka (3)</t>
  </si>
  <si>
    <t>Garbatka-Letnisko (2)</t>
  </si>
  <si>
    <t>Głowaczów (3)</t>
  </si>
  <si>
    <t>Gniewoszów (2)</t>
  </si>
  <si>
    <t>Grabów nad Pilicą (2)</t>
  </si>
  <si>
    <t>Kozienice (3)</t>
  </si>
  <si>
    <t>Magnuszew (3)</t>
  </si>
  <si>
    <t>Sieciechów (2)</t>
  </si>
  <si>
    <t>Legionowo (1)</t>
  </si>
  <si>
    <t>Nieporęt (2)</t>
  </si>
  <si>
    <t>Serock (3)</t>
  </si>
  <si>
    <t>Wieliszew (2)</t>
  </si>
  <si>
    <t>Chotcza (2)</t>
  </si>
  <si>
    <t>Ciepielów (3)</t>
  </si>
  <si>
    <t>Lipsko (3)</t>
  </si>
  <si>
    <t>Rzeczniów (2)</t>
  </si>
  <si>
    <t>Sienno (3)</t>
  </si>
  <si>
    <t>Solec nad Wisłą (3)</t>
  </si>
  <si>
    <t>Huszlew (2)</t>
  </si>
  <si>
    <t>Łosice (3)</t>
  </si>
  <si>
    <t>Olszanka (2)</t>
  </si>
  <si>
    <t>Platerów (2)</t>
  </si>
  <si>
    <t>Sarnaki (2)</t>
  </si>
  <si>
    <t>Stara Kornica (2)</t>
  </si>
  <si>
    <t>Maków Mazowiecki (1)</t>
  </si>
  <si>
    <t>Czerwonka (2)</t>
  </si>
  <si>
    <t>Karniewo (2)</t>
  </si>
  <si>
    <t>Krasnosielc (2)</t>
  </si>
  <si>
    <t>Młynarze (2)</t>
  </si>
  <si>
    <t>Płoniawy-Bramura (2)</t>
  </si>
  <si>
    <t>Różan (3)</t>
  </si>
  <si>
    <t>Rzewnie (2)</t>
  </si>
  <si>
    <t>Sypniewo (2)</t>
  </si>
  <si>
    <t>Szelków (2)</t>
  </si>
  <si>
    <t>Mińsk Mazowiecki (1)</t>
  </si>
  <si>
    <t>Cegłów (3)</t>
  </si>
  <si>
    <t>Dębe Wielkie (2)</t>
  </si>
  <si>
    <t>Dobre (3)</t>
  </si>
  <si>
    <t>Halinów (3)</t>
  </si>
  <si>
    <t>Jakubów (2)</t>
  </si>
  <si>
    <t>Kałuszyn (3)</t>
  </si>
  <si>
    <t>Latowicz (3)</t>
  </si>
  <si>
    <t>Mińsk Mazowiecki (2)</t>
  </si>
  <si>
    <t>Mrozy (3)</t>
  </si>
  <si>
    <t>Siennica (3)</t>
  </si>
  <si>
    <t>Stanisławów (2)</t>
  </si>
  <si>
    <t>Sulejówek (1)</t>
  </si>
  <si>
    <t>Mława (1)</t>
  </si>
  <si>
    <t>Dzierzgowo (2)</t>
  </si>
  <si>
    <t>Lipowiec Kościelny (2)</t>
  </si>
  <si>
    <t>Strzegowo (2)</t>
  </si>
  <si>
    <t>Stupsk (2)</t>
  </si>
  <si>
    <t>Szreńsk (2)</t>
  </si>
  <si>
    <t>Szydłowo (2)</t>
  </si>
  <si>
    <t>Wieczfnia Kościelna (2)</t>
  </si>
  <si>
    <t>Wiśniewo (2)</t>
  </si>
  <si>
    <t>Nowy Dwór Mazowiecki (1)</t>
  </si>
  <si>
    <t>Czosnów (2)</t>
  </si>
  <si>
    <t>Leoncin (2)</t>
  </si>
  <si>
    <t>Nasielsk (3)</t>
  </si>
  <si>
    <t>Pomiechówek (2)</t>
  </si>
  <si>
    <t>Zakroczym (3)</t>
  </si>
  <si>
    <t>Baranowo (2)</t>
  </si>
  <si>
    <t>Czarnia (2)</t>
  </si>
  <si>
    <t>Czerwin (2)</t>
  </si>
  <si>
    <t>Goworowo (2)</t>
  </si>
  <si>
    <t>Kadzidło (2)</t>
  </si>
  <si>
    <t>Lelis (2)</t>
  </si>
  <si>
    <t>Łyse (2)</t>
  </si>
  <si>
    <t>Myszyniec (3)</t>
  </si>
  <si>
    <t>Olszewo-Borki (2)</t>
  </si>
  <si>
    <t>Rzekuń (2)</t>
  </si>
  <si>
    <t>Troszyn (2)</t>
  </si>
  <si>
    <t>Ostrów Mazowiecka (1)</t>
  </si>
  <si>
    <t>Andrzejewo (2)</t>
  </si>
  <si>
    <t>Boguty-Pianki (2)</t>
  </si>
  <si>
    <t>Brok (3)</t>
  </si>
  <si>
    <t>Małkinia Górna (2)</t>
  </si>
  <si>
    <t>Nur (2)</t>
  </si>
  <si>
    <t>Ostrów Mazowiecka (2)</t>
  </si>
  <si>
    <t>Stary Lubotyń (2)</t>
  </si>
  <si>
    <t>Szulborze Wielkie (2)</t>
  </si>
  <si>
    <t>Wąsewo (2)</t>
  </si>
  <si>
    <t>Zaręby Kościelne (2)</t>
  </si>
  <si>
    <t>Józefów (1)</t>
  </si>
  <si>
    <t>Otwock (1)</t>
  </si>
  <si>
    <t>Celestynów (2)</t>
  </si>
  <si>
    <t>Karczew (3)</t>
  </si>
  <si>
    <t>Kołbiel (2)</t>
  </si>
  <si>
    <t>Osieck (3)</t>
  </si>
  <si>
    <t>Sobienie-Jeziory (2)</t>
  </si>
  <si>
    <t>Wiązowna (2)</t>
  </si>
  <si>
    <t>Góra Kalwaria (3)</t>
  </si>
  <si>
    <t>Konstancin-Jeziorna (3)</t>
  </si>
  <si>
    <t>Lesznowola (2)</t>
  </si>
  <si>
    <t>Piaseczno (3)</t>
  </si>
  <si>
    <t>Prażmów (2)</t>
  </si>
  <si>
    <t>Tarczyn (3)</t>
  </si>
  <si>
    <t>Bielsk (2)</t>
  </si>
  <si>
    <t>Bodzanów (3)</t>
  </si>
  <si>
    <t>Brudzeń Duży (2)</t>
  </si>
  <si>
    <t>Bulkowo (2)</t>
  </si>
  <si>
    <t>Drobin (3)</t>
  </si>
  <si>
    <t>Gąbin (3)</t>
  </si>
  <si>
    <t>Łąck (2)</t>
  </si>
  <si>
    <t>Mała Wieś (2)</t>
  </si>
  <si>
    <t>Nowy Duninów (2)</t>
  </si>
  <si>
    <t>Radzanowo (2)</t>
  </si>
  <si>
    <t>Słubice (2)</t>
  </si>
  <si>
    <t>Słupno (2)</t>
  </si>
  <si>
    <t>Stara Biała (2)</t>
  </si>
  <si>
    <t>Staroźreby (2)</t>
  </si>
  <si>
    <t>Wyszogród (3)</t>
  </si>
  <si>
    <t>Płońsk (1)</t>
  </si>
  <si>
    <t>Raciąż (1)</t>
  </si>
  <si>
    <t>Baboszewo (2)</t>
  </si>
  <si>
    <t>Czerwińsk nad Wisłą (3)</t>
  </si>
  <si>
    <t>Dzierzążnia (2)</t>
  </si>
  <si>
    <t>Joniec (2)</t>
  </si>
  <si>
    <t>Naruszewo (2)</t>
  </si>
  <si>
    <t>Nowe Miasto (3)</t>
  </si>
  <si>
    <t>Płońsk (2)</t>
  </si>
  <si>
    <t>Raciąż (2)</t>
  </si>
  <si>
    <t>Sochocin (3)</t>
  </si>
  <si>
    <t>Załuski (2)</t>
  </si>
  <si>
    <t>Piastów (1)</t>
  </si>
  <si>
    <t>Pruszków (1)</t>
  </si>
  <si>
    <t>Brwinów (3)</t>
  </si>
  <si>
    <t>Nadarzyn (2)</t>
  </si>
  <si>
    <t>Raszyn (2)</t>
  </si>
  <si>
    <t>Przasnysz (1)</t>
  </si>
  <si>
    <t>Chorzele (3)</t>
  </si>
  <si>
    <t>Czernice Borowe (2)</t>
  </si>
  <si>
    <t>Jednorożec (2)</t>
  </si>
  <si>
    <t>Krasne (2)</t>
  </si>
  <si>
    <t>Krzynowłoga Mała (2)</t>
  </si>
  <si>
    <t>Przasnysz (2)</t>
  </si>
  <si>
    <t>Borkowice (2)</t>
  </si>
  <si>
    <t>Gielniów (3)</t>
  </si>
  <si>
    <t>Klwów (2)</t>
  </si>
  <si>
    <t>Odrzywół (3)</t>
  </si>
  <si>
    <t>Potworów (2)</t>
  </si>
  <si>
    <t>Przysucha (3)</t>
  </si>
  <si>
    <t>Rusinów (2)</t>
  </si>
  <si>
    <t>Wieniawa (2)</t>
  </si>
  <si>
    <t>Gzy (2)</t>
  </si>
  <si>
    <t>Obryte (2)</t>
  </si>
  <si>
    <t>Pokrzywnica (2)</t>
  </si>
  <si>
    <t>Pułtusk (3)</t>
  </si>
  <si>
    <t>Świercze (2)</t>
  </si>
  <si>
    <t>Winnica (2)</t>
  </si>
  <si>
    <t>Zatory (2)</t>
  </si>
  <si>
    <t>Pionki (1)</t>
  </si>
  <si>
    <t>Gózd (2)</t>
  </si>
  <si>
    <t>Iłża (3)</t>
  </si>
  <si>
    <t>Jastrzębia (2)</t>
  </si>
  <si>
    <t>Jedlińsk (2)</t>
  </si>
  <si>
    <t>Jedlnia-Letnisko (3)</t>
  </si>
  <si>
    <t>Kowala (2)</t>
  </si>
  <si>
    <t>Pionki (2)</t>
  </si>
  <si>
    <t>Przytyk (3)</t>
  </si>
  <si>
    <t>Skaryszew (3)</t>
  </si>
  <si>
    <t>Wolanów (2)</t>
  </si>
  <si>
    <t>Domanice (2)</t>
  </si>
  <si>
    <t>Korczew (2)</t>
  </si>
  <si>
    <t>Kotuń (2)</t>
  </si>
  <si>
    <t>Mokobody (2)</t>
  </si>
  <si>
    <t>Mordy (3)</t>
  </si>
  <si>
    <t>Paprotnia (2)</t>
  </si>
  <si>
    <t>Przesmyki (2)</t>
  </si>
  <si>
    <t>Siedlce (2)</t>
  </si>
  <si>
    <t>Skórzec (2)</t>
  </si>
  <si>
    <t>Suchożebry (2)</t>
  </si>
  <si>
    <t>Wiśniew (2)</t>
  </si>
  <si>
    <t>Wodynie (2)</t>
  </si>
  <si>
    <t>Zbuczyn (2)</t>
  </si>
  <si>
    <t>Sierpc (1)</t>
  </si>
  <si>
    <t>Gozdowo (2)</t>
  </si>
  <si>
    <t>Mochowo (2)</t>
  </si>
  <si>
    <t>Rościszewo (2)</t>
  </si>
  <si>
    <t>Sierpc (2)</t>
  </si>
  <si>
    <t>Szczutowo (2)</t>
  </si>
  <si>
    <t>Zawidz (2)</t>
  </si>
  <si>
    <t>Sochaczew (1)</t>
  </si>
  <si>
    <t>Brochów (2)</t>
  </si>
  <si>
    <t>Iłów (2)</t>
  </si>
  <si>
    <t>Młodzieszyn (2)</t>
  </si>
  <si>
    <t>Nowa Sucha (2)</t>
  </si>
  <si>
    <t>Rybno (2)</t>
  </si>
  <si>
    <t>Sochaczew (2)</t>
  </si>
  <si>
    <t>Teresin (2)</t>
  </si>
  <si>
    <t>Sokołów Podlaski (1)</t>
  </si>
  <si>
    <t>Bielany (2)</t>
  </si>
  <si>
    <t>Ceranów (2)</t>
  </si>
  <si>
    <t>Jabłonna Lacka (2)</t>
  </si>
  <si>
    <t>Kosów Lacki (3)</t>
  </si>
  <si>
    <t>Repki (2)</t>
  </si>
  <si>
    <t>Sabnie (2)</t>
  </si>
  <si>
    <t>Sokołów Podlaski (2)</t>
  </si>
  <si>
    <t>Sterdyń (2)</t>
  </si>
  <si>
    <t>Chlewiska (2)</t>
  </si>
  <si>
    <t>Jastrząb (3)</t>
  </si>
  <si>
    <t>Mirów (2)</t>
  </si>
  <si>
    <t>Orońsko (2)</t>
  </si>
  <si>
    <t>Szydłowiec (3)</t>
  </si>
  <si>
    <t>Błonie (3)</t>
  </si>
  <si>
    <t>Izabelin (2)</t>
  </si>
  <si>
    <t>Kampinos (2)</t>
  </si>
  <si>
    <t>Leszno (2)</t>
  </si>
  <si>
    <t>Łomianki (3)</t>
  </si>
  <si>
    <t>Ożarów Mazowiecki (3)</t>
  </si>
  <si>
    <t>Stare Babice (2)</t>
  </si>
  <si>
    <t>Węgrów (1)</t>
  </si>
  <si>
    <t>Grębków (2)</t>
  </si>
  <si>
    <t>Korytnica (2)</t>
  </si>
  <si>
    <t>Liw (2)</t>
  </si>
  <si>
    <t>Łochów (3)</t>
  </si>
  <si>
    <t>Miedzna (2)</t>
  </si>
  <si>
    <t>Sadowne (2)</t>
  </si>
  <si>
    <t>Stoczek (2)</t>
  </si>
  <si>
    <t>Wierzbno (2)</t>
  </si>
  <si>
    <t>Kobyłka (1)</t>
  </si>
  <si>
    <t>Marki (1)</t>
  </si>
  <si>
    <t>Ząbki (1)</t>
  </si>
  <si>
    <t>Zielonka (1)</t>
  </si>
  <si>
    <t>Dąbrówka (2)</t>
  </si>
  <si>
    <t>Jadów (3)</t>
  </si>
  <si>
    <t>Klembów (2)</t>
  </si>
  <si>
    <t>Radzymin (3)</t>
  </si>
  <si>
    <t>Strachówka (2)</t>
  </si>
  <si>
    <t>Tłuszcz (3)</t>
  </si>
  <si>
    <t>Wołomin (3)</t>
  </si>
  <si>
    <t>Brańszczyk (2)</t>
  </si>
  <si>
    <t>Długosiodło (2)</t>
  </si>
  <si>
    <t>Rząśnik (2)</t>
  </si>
  <si>
    <t>Somianka (2)</t>
  </si>
  <si>
    <t>Wyszków (3)</t>
  </si>
  <si>
    <t>Zabrodzie (2)</t>
  </si>
  <si>
    <t>Kazanów (2)</t>
  </si>
  <si>
    <t>Policzna (2)</t>
  </si>
  <si>
    <t>Przyłęk (2)</t>
  </si>
  <si>
    <t>Tczów (2)</t>
  </si>
  <si>
    <t>Zwoleń (3)</t>
  </si>
  <si>
    <t>Bieżuń (3)</t>
  </si>
  <si>
    <t>Kuczbork-Osada (2)</t>
  </si>
  <si>
    <t>Lubowidz (3)</t>
  </si>
  <si>
    <t>Lutocin (2)</t>
  </si>
  <si>
    <t>Siemiątkowo (2)</t>
  </si>
  <si>
    <t>Żuromin (3)</t>
  </si>
  <si>
    <t>Żyrardów (1)</t>
  </si>
  <si>
    <t>Mszczonów (3)</t>
  </si>
  <si>
    <t>Puszcza Mariańska (2)</t>
  </si>
  <si>
    <t>Radziejowice (2)</t>
  </si>
  <si>
    <t>Wiskitki (3)</t>
  </si>
  <si>
    <t>Ostrołęka (1)</t>
  </si>
  <si>
    <t>Płock (1)</t>
  </si>
  <si>
    <t>Radom (1)</t>
  </si>
  <si>
    <t>Siedlce (1)</t>
  </si>
  <si>
    <t>M.st.Warszawa od 2002 (1)</t>
  </si>
  <si>
    <t>WYR</t>
  </si>
  <si>
    <t>WOJ.</t>
  </si>
  <si>
    <t>GM</t>
  </si>
  <si>
    <t>Indywidualny wskaźnik zamożności, 
o którym mowa w art. 24 ustawy 
o dochodach jst -  na 2026 rok</t>
  </si>
  <si>
    <t>Kwota wstępnie naliczona przez MEN 
(500 000 000 zł)</t>
  </si>
  <si>
    <t>Identyfikator terytorialny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</si>
  <si>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</si>
  <si>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</si>
  <si>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</si>
  <si>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</si>
  <si>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</si>
  <si>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</si>
  <si>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</si>
  <si>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</si>
  <si>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</si>
  <si>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</si>
  <si>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</si>
  <si>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</si>
  <si>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</si>
  <si>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</si>
  <si>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</si>
  <si>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</si>
  <si>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</si>
  <si>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</si>
  <si>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</si>
  <si>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</si>
  <si>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</si>
  <si>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</si>
  <si>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</si>
  <si>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</si>
  <si>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</si>
  <si>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</si>
  <si>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</si>
  <si>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</si>
  <si>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</si>
  <si>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</si>
  <si>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</si>
  <si>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</si>
  <si>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</si>
  <si>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</si>
  <si>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</si>
  <si>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</si>
  <si>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</si>
  <si>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</si>
  <si>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</si>
  <si>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</si>
  <si>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</si>
  <si>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</si>
  <si>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</si>
  <si>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</si>
  <si>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</si>
  <si>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</si>
  <si>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</si>
  <si>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</si>
  <si>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</si>
  <si>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</si>
  <si>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</si>
  <si>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</si>
  <si>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</si>
  <si>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</si>
  <si>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</si>
  <si>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</si>
  <si>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</si>
  <si>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</si>
  <si>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</si>
  <si>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</si>
  <si>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</si>
  <si>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</si>
  <si>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</si>
  <si>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</si>
  <si>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</si>
  <si>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</si>
  <si>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</si>
  <si>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</si>
  <si>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</si>
  <si>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</si>
  <si>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</si>
  <si>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</si>
  <si>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</si>
  <si>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</si>
  <si>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</si>
  <si>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</si>
  <si>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</si>
  <si>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</si>
  <si>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</si>
  <si>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</si>
  <si>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</si>
  <si>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</si>
  <si>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</si>
  <si>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</si>
  <si>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</si>
  <si>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</si>
  <si>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</si>
  <si>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</si>
  <si>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</si>
  <si>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</si>
  <si>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</si>
  <si>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</si>
  <si>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</si>
  <si>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</si>
  <si>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</si>
  <si>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</si>
  <si>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</si>
  <si>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</si>
  <si>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</si>
  <si>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</si>
  <si>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</si>
  <si>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</si>
  <si>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</si>
  <si>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</si>
  <si>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</si>
  <si>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</si>
  <si>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</si>
  <si>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</si>
  <si>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</si>
  <si>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</si>
  <si>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</si>
  <si>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</si>
  <si>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</si>
  <si>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</si>
  <si>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</si>
  <si>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</si>
  <si>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</si>
  <si>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</si>
  <si>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</si>
  <si>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</si>
  <si>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</si>
  <si>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</si>
  <si>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</si>
  <si>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</si>
  <si>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</si>
  <si>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</si>
  <si>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</si>
  <si>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</si>
  <si>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</si>
  <si>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</si>
  <si>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</si>
  <si>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</si>
  <si>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</si>
  <si>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</si>
  <si>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</si>
  <si>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</si>
  <si>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</si>
  <si>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</si>
  <si>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</si>
  <si>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</si>
  <si>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</si>
  <si>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</si>
  <si>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</si>
  <si>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</si>
  <si>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</si>
  <si>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</si>
  <si>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</si>
  <si>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</si>
  <si>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</si>
  <si>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</si>
  <si>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</si>
  <si>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</si>
  <si>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</si>
  <si>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</si>
  <si>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</si>
  <si>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</si>
  <si>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</si>
  <si>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</si>
  <si>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</si>
  <si>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</si>
  <si>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</si>
  <si>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</si>
  <si>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</si>
  <si>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</si>
  <si>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</si>
  <si>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</si>
  <si>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</si>
  <si>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</si>
  <si>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</si>
  <si>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</si>
  <si>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</si>
  <si>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</si>
  <si>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</si>
  <si>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</si>
  <si>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</si>
  <si>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</si>
  <si>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</si>
  <si>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</si>
  <si>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</si>
  <si>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</si>
  <si>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</si>
  <si>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</si>
  <si>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</si>
  <si>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</si>
  <si>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</si>
  <si>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</si>
  <si>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</si>
  <si>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</si>
  <si>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</si>
  <si>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</si>
  <si>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</si>
  <si>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</si>
  <si>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</si>
  <si>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</si>
  <si>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</si>
  <si>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</si>
  <si>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</si>
  <si>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</si>
  <si>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</si>
  <si>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</si>
  <si>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</si>
  <si>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</si>
  <si>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</si>
  <si>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</si>
  <si>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</si>
  <si>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</si>
  <si>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</si>
  <si>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</si>
  <si>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</si>
  <si>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</si>
  <si>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</si>
  <si>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</si>
  <si>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</si>
  <si>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</si>
  <si>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</si>
  <si>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</si>
  <si>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</si>
  <si>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</si>
  <si>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</si>
  <si>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</si>
  <si>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</si>
  <si>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</si>
  <si>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</si>
  <si>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</si>
  <si>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</si>
  <si>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</si>
  <si>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</si>
  <si>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</si>
  <si>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</si>
  <si>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</si>
  <si>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</si>
  <si>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</si>
  <si>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</si>
  <si>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</si>
  <si>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</si>
  <si>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</si>
  <si>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</si>
  <si>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</si>
  <si>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</si>
  <si>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</si>
  <si>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</si>
  <si>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</si>
  <si>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</si>
  <si>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</si>
  <si>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</si>
  <si>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</si>
  <si>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</si>
  <si>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</si>
  <si>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</si>
  <si>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</si>
  <si>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</si>
  <si>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</si>
  <si>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</si>
  <si>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</si>
  <si>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</si>
  <si>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</si>
  <si>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</si>
  <si>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</si>
  <si>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</si>
  <si>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</si>
  <si>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</si>
  <si>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</si>
  <si>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</si>
  <si>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</si>
  <si>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</si>
  <si>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</si>
  <si>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</si>
  <si>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</si>
  <si>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</si>
  <si>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</si>
  <si>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</si>
  <si>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</si>
  <si>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</si>
  <si>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</si>
  <si>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</si>
  <si>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</si>
  <si>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</si>
  <si>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</si>
  <si>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</si>
  <si>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</si>
  <si>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</si>
  <si>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</si>
  <si>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</si>
  <si>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</si>
  <si>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</si>
  <si>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</si>
  <si>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</si>
  <si>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</si>
  <si>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</si>
  <si>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</si>
  <si>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</si>
  <si>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</si>
  <si>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</si>
  <si>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</si>
  <si>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</si>
  <si>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</si>
  <si>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</si>
  <si>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</si>
  <si>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</si>
  <si>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</si>
  <si>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</si>
  <si>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</si>
  <si>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</si>
  <si>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</si>
  <si>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</si>
  <si>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</si>
  <si>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</si>
  <si>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</si>
  <si>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</si>
  <si>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</si>
  <si>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</si>
  <si>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</si>
  <si>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</si>
  <si>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</si>
  <si>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L.p.</t>
  </si>
  <si>
    <t>mazowieckie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</si>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</sst>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_-* #,##0.00\ _z_ł_-;\-* #,##0.00\ _z_ł_-;_-* &quot;-&quot;??\ _z_ł_-;_-@_-"/>
    <numFmt numFmtId="166" formatCode="0.0000000000"/>
    <numFmt numFmtId="167" formatCode="_-* #,##0.00\ [$zł-415]_-;\-* #,##0.00\ [$zł-415]_-;_-* &quot;-&quot;??\ [$zł-415]_-;_-@_-"/>
    <numFmt numFmtId="168" formatCode="&quot; &quot;#,##0.00&quot; zł &quot;;&quot;-&quot;#,##0.00&quot; zł &quot;;&quot; -&quot;#&quot; zł &quot;;@&quot; &quot;"/>
    <numFmt numFmtId="169" formatCode="&quot; &quot;#,##0.00&quot;      &quot;;&quot;-&quot;#,##0.00&quot;      &quot;;&quot; -&quot;#&quot;      &quot;;@&quot; &quot;"/>
    <numFmt numFmtId="170" formatCode="_-* #,##0\ _z_ł_-;\-* #,##0\ _z_ł_-;_-* &quot;-&quot;??\ _z_ł_-;_-@_-"/>
    <numFmt numFmtId="171" formatCode="&quot; &quot;#,##0.00&quot; zł &quot;;&quot;-&quot;#,##0.00&quot; zł &quot;;&quot; &quot;&quot;-&quot;00&quot; zł &quot;;&quot; &quot;@&quot; &quot;"/>
  </numFmts>
  <fonts count="5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6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52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0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20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Microsoft YaHe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color indexed="9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theme="1"/>
      <name val="Liberation Sans"/>
      <charset val="238"/>
    </font>
    <font>
      <sz val="9"/>
      <name val="Arial"/>
      <family val="2"/>
      <charset val="238"/>
    </font>
    <font>
      <b/>
      <sz val="6"/>
      <name val="Arial"/>
      <family val="2"/>
      <charset val="238"/>
    </font>
    <font>
      <b/>
      <sz val="10"/>
      <color rgb="FF00B050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14">
    <xf numFmtId="0" fontId="0" fillId="0" borderId="0"/>
    <xf numFmtId="0" fontId="15" fillId="0" borderId="0"/>
    <xf numFmtId="0" fontId="16" fillId="0" borderId="0"/>
    <xf numFmtId="165" fontId="16" fillId="0" borderId="0" applyFont="0" applyFill="0" applyBorder="0" applyAlignment="0" applyProtection="0"/>
    <xf numFmtId="0" fontId="19" fillId="0" borderId="0"/>
    <xf numFmtId="0" fontId="15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7" borderId="1" applyNumberFormat="0" applyAlignment="0" applyProtection="0"/>
    <xf numFmtId="0" fontId="23" fillId="20" borderId="2" applyNumberFormat="0" applyAlignment="0" applyProtection="0"/>
    <xf numFmtId="0" fontId="24" fillId="4" borderId="0" applyNumberFormat="0" applyBorder="0" applyAlignment="0" applyProtection="0"/>
    <xf numFmtId="0" fontId="25" fillId="0" borderId="3" applyNumberFormat="0" applyFill="0" applyAlignment="0" applyProtection="0"/>
    <xf numFmtId="0" fontId="26" fillId="21" borderId="4" applyNumberFormat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1" fillId="20" borderId="1" applyNumberFormat="0" applyAlignment="0" applyProtection="0"/>
    <xf numFmtId="0" fontId="32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23" borderId="9" applyNumberFormat="0" applyFont="0" applyAlignment="0" applyProtection="0"/>
    <xf numFmtId="0" fontId="36" fillId="3" borderId="0" applyNumberFormat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8" fillId="27" borderId="0" applyNumberFormat="0" applyBorder="0" applyAlignment="0" applyProtection="0"/>
    <xf numFmtId="0" fontId="37" fillId="26" borderId="0" applyNumberFormat="0" applyBorder="0" applyAlignment="0" applyProtection="0"/>
    <xf numFmtId="0" fontId="38" fillId="24" borderId="0" applyNumberFormat="0" applyBorder="0" applyAlignment="0" applyProtection="0"/>
    <xf numFmtId="0" fontId="16" fillId="0" borderId="0" applyNumberFormat="0" applyFont="0" applyFill="0" applyBorder="0" applyAlignment="0" applyProtection="0">
      <alignment vertical="top"/>
    </xf>
    <xf numFmtId="0" fontId="38" fillId="25" borderId="0" applyNumberFormat="0" applyBorder="0" applyAlignment="0" applyProtection="0"/>
    <xf numFmtId="0" fontId="22" fillId="7" borderId="10" applyNumberFormat="0" applyAlignment="0" applyProtection="0"/>
    <xf numFmtId="0" fontId="23" fillId="20" borderId="11" applyNumberFormat="0" applyAlignment="0" applyProtection="0"/>
    <xf numFmtId="0" fontId="17" fillId="0" borderId="0"/>
    <xf numFmtId="0" fontId="17" fillId="0" borderId="0"/>
    <xf numFmtId="0" fontId="31" fillId="20" borderId="10" applyNumberFormat="0" applyAlignment="0" applyProtection="0"/>
    <xf numFmtId="0" fontId="32" fillId="0" borderId="12" applyNumberFormat="0" applyFill="0" applyAlignment="0" applyProtection="0"/>
    <xf numFmtId="0" fontId="15" fillId="23" borderId="13" applyNumberFormat="0" applyFont="0" applyAlignment="0" applyProtection="0"/>
    <xf numFmtId="0" fontId="17" fillId="0" borderId="0"/>
    <xf numFmtId="0" fontId="15" fillId="0" borderId="0"/>
    <xf numFmtId="0" fontId="39" fillId="0" borderId="0"/>
    <xf numFmtId="0" fontId="17" fillId="0" borderId="0"/>
    <xf numFmtId="0" fontId="15" fillId="0" borderId="0"/>
    <xf numFmtId="44" fontId="15" fillId="0" borderId="0" applyFont="0" applyFill="0" applyBorder="0" applyAlignment="0" applyProtection="0"/>
    <xf numFmtId="0" fontId="14" fillId="26" borderId="0" applyNumberFormat="0" applyBorder="0" applyAlignment="0" applyProtection="0"/>
    <xf numFmtId="168" fontId="42" fillId="0" borderId="0"/>
    <xf numFmtId="169" fontId="42" fillId="0" borderId="0"/>
    <xf numFmtId="165" fontId="43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3" fillId="26" borderId="0" applyNumberFormat="0" applyBorder="0" applyAlignment="0" applyProtection="0"/>
    <xf numFmtId="165" fontId="16" fillId="0" borderId="0" applyFont="0" applyFill="0" applyBorder="0" applyAlignment="0" applyProtection="0"/>
    <xf numFmtId="0" fontId="47" fillId="0" borderId="0"/>
    <xf numFmtId="0" fontId="48" fillId="30" borderId="0" applyNumberFormat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/>
    <xf numFmtId="0" fontId="11" fillId="32" borderId="0" applyNumberFormat="0" applyBorder="0" applyAlignment="0" applyProtection="0"/>
    <xf numFmtId="0" fontId="11" fillId="31" borderId="0" applyNumberFormat="0" applyBorder="0" applyAlignment="0" applyProtection="0"/>
    <xf numFmtId="0" fontId="19" fillId="0" borderId="0"/>
    <xf numFmtId="165" fontId="15" fillId="0" borderId="0" applyFont="0" applyFill="0" applyBorder="0" applyAlignment="0" applyProtection="0"/>
    <xf numFmtId="0" fontId="10" fillId="0" borderId="0"/>
    <xf numFmtId="0" fontId="10" fillId="32" borderId="0" applyNumberFormat="0" applyBorder="0" applyAlignment="0" applyProtection="0"/>
    <xf numFmtId="0" fontId="10" fillId="31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0" fontId="9" fillId="32" borderId="0" applyNumberFormat="0" applyBorder="0" applyAlignment="0" applyProtection="0"/>
    <xf numFmtId="0" fontId="9" fillId="31" borderId="0" applyNumberFormat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0" fontId="9" fillId="32" borderId="0" applyNumberFormat="0" applyBorder="0" applyAlignment="0" applyProtection="0"/>
    <xf numFmtId="0" fontId="9" fillId="31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8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8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8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8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8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8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8" fillId="0" borderId="0"/>
    <xf numFmtId="0" fontId="8" fillId="32" borderId="0" applyNumberFormat="0" applyBorder="0" applyAlignment="0" applyProtection="0"/>
    <xf numFmtId="0" fontId="8" fillId="31" borderId="0" applyNumberFormat="0" applyBorder="0" applyAlignment="0" applyProtection="0"/>
    <xf numFmtId="165" fontId="15" fillId="0" borderId="0" applyFont="0" applyFill="0" applyBorder="0" applyAlignment="0" applyProtection="0"/>
    <xf numFmtId="0" fontId="8" fillId="0" borderId="0"/>
    <xf numFmtId="0" fontId="8" fillId="32" borderId="0" applyNumberFormat="0" applyBorder="0" applyAlignment="0" applyProtection="0"/>
    <xf numFmtId="0" fontId="8" fillId="31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7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7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7" fillId="0" borderId="0"/>
    <xf numFmtId="0" fontId="7" fillId="32" borderId="0" applyNumberFormat="0" applyBorder="0" applyAlignment="0" applyProtection="0"/>
    <xf numFmtId="0" fontId="7" fillId="31" borderId="0" applyNumberFormat="0" applyBorder="0" applyAlignment="0" applyProtection="0"/>
    <xf numFmtId="165" fontId="15" fillId="0" borderId="0" applyFont="0" applyFill="0" applyBorder="0" applyAlignment="0" applyProtection="0"/>
    <xf numFmtId="0" fontId="7" fillId="0" borderId="0"/>
    <xf numFmtId="0" fontId="7" fillId="32" borderId="0" applyNumberFormat="0" applyBorder="0" applyAlignment="0" applyProtection="0"/>
    <xf numFmtId="0" fontId="7" fillId="31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6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6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6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6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6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6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31" borderId="0" applyNumberFormat="0" applyBorder="0" applyAlignment="0" applyProtection="0"/>
    <xf numFmtId="165" fontId="15" fillId="0" borderId="0" applyFont="0" applyFill="0" applyBorder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165" fontId="16" fillId="0" borderId="0" applyFont="0" applyFill="0" applyBorder="0" applyAlignment="0" applyProtection="0"/>
    <xf numFmtId="0" fontId="22" fillId="7" borderId="14" applyNumberFormat="0" applyAlignment="0" applyProtection="0"/>
    <xf numFmtId="0" fontId="23" fillId="20" borderId="15" applyNumberFormat="0" applyAlignment="0" applyProtection="0"/>
    <xf numFmtId="0" fontId="31" fillId="20" borderId="14" applyNumberFormat="0" applyAlignment="0" applyProtection="0"/>
    <xf numFmtId="0" fontId="32" fillId="0" borderId="16" applyNumberFormat="0" applyFill="0" applyAlignment="0" applyProtection="0"/>
    <xf numFmtId="0" fontId="15" fillId="23" borderId="17" applyNumberFormat="0" applyFont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7" borderId="14" applyNumberFormat="0" applyAlignment="0" applyProtection="0"/>
    <xf numFmtId="0" fontId="23" fillId="20" borderId="15" applyNumberFormat="0" applyAlignment="0" applyProtection="0"/>
    <xf numFmtId="0" fontId="31" fillId="20" borderId="14" applyNumberFormat="0" applyAlignment="0" applyProtection="0"/>
    <xf numFmtId="0" fontId="32" fillId="0" borderId="16" applyNumberFormat="0" applyFill="0" applyAlignment="0" applyProtection="0"/>
    <xf numFmtId="0" fontId="15" fillId="23" borderId="17" applyNumberFormat="0" applyFont="0" applyAlignment="0" applyProtection="0"/>
    <xf numFmtId="44" fontId="15" fillId="0" borderId="0" applyFont="0" applyFill="0" applyBorder="0" applyAlignment="0" applyProtection="0"/>
    <xf numFmtId="0" fontId="5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5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5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1" borderId="0" applyNumberFormat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1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1" borderId="0" applyNumberFormat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1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1" borderId="0" applyNumberFormat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1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1" borderId="0" applyNumberFormat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1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1" borderId="0" applyNumberFormat="0" applyBorder="0" applyAlignment="0" applyProtection="0"/>
    <xf numFmtId="165" fontId="15" fillId="0" borderId="0" applyFont="0" applyFill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165" fontId="16" fillId="0" borderId="0" applyFont="0" applyFill="0" applyBorder="0" applyAlignment="0" applyProtection="0"/>
    <xf numFmtId="0" fontId="22" fillId="7" borderId="18" applyNumberFormat="0" applyAlignment="0" applyProtection="0"/>
    <xf numFmtId="0" fontId="23" fillId="20" borderId="19" applyNumberFormat="0" applyAlignment="0" applyProtection="0"/>
    <xf numFmtId="0" fontId="31" fillId="20" borderId="18" applyNumberFormat="0" applyAlignment="0" applyProtection="0"/>
    <xf numFmtId="0" fontId="32" fillId="0" borderId="20" applyNumberFormat="0" applyFill="0" applyAlignment="0" applyProtection="0"/>
    <xf numFmtId="0" fontId="15" fillId="23" borderId="21" applyNumberFormat="0" applyFont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7" borderId="18" applyNumberFormat="0" applyAlignment="0" applyProtection="0"/>
    <xf numFmtId="0" fontId="23" fillId="20" borderId="19" applyNumberFormat="0" applyAlignment="0" applyProtection="0"/>
    <xf numFmtId="0" fontId="31" fillId="20" borderId="18" applyNumberFormat="0" applyAlignment="0" applyProtection="0"/>
    <xf numFmtId="0" fontId="32" fillId="0" borderId="20" applyNumberFormat="0" applyFill="0" applyAlignment="0" applyProtection="0"/>
    <xf numFmtId="0" fontId="15" fillId="23" borderId="21" applyNumberFormat="0" applyFont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1" borderId="0" applyNumberFormat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1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1" borderId="0" applyNumberFormat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1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1" borderId="0" applyNumberFormat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1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1" borderId="0" applyNumberFormat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1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1" borderId="0" applyNumberFormat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165" fontId="16" fillId="0" borderId="0" applyFont="0" applyFill="0" applyBorder="0" applyAlignment="0" applyProtection="0"/>
    <xf numFmtId="0" fontId="22" fillId="7" borderId="10" applyNumberFormat="0" applyAlignment="0" applyProtection="0"/>
    <xf numFmtId="0" fontId="23" fillId="20" borderId="11" applyNumberFormat="0" applyAlignment="0" applyProtection="0"/>
    <xf numFmtId="0" fontId="31" fillId="20" borderId="10" applyNumberFormat="0" applyAlignment="0" applyProtection="0"/>
    <xf numFmtId="0" fontId="32" fillId="0" borderId="12" applyNumberFormat="0" applyFill="0" applyAlignment="0" applyProtection="0"/>
    <xf numFmtId="0" fontId="15" fillId="23" borderId="13" applyNumberFormat="0" applyFont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7" borderId="10" applyNumberFormat="0" applyAlignment="0" applyProtection="0"/>
    <xf numFmtId="0" fontId="23" fillId="20" borderId="11" applyNumberFormat="0" applyAlignment="0" applyProtection="0"/>
    <xf numFmtId="0" fontId="31" fillId="20" borderId="10" applyNumberFormat="0" applyAlignment="0" applyProtection="0"/>
    <xf numFmtId="0" fontId="32" fillId="0" borderId="12" applyNumberFormat="0" applyFill="0" applyAlignment="0" applyProtection="0"/>
    <xf numFmtId="0" fontId="15" fillId="23" borderId="13" applyNumberFormat="0" applyFont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26" borderId="0" applyNumberFormat="0" applyBorder="0" applyAlignment="0" applyProtection="0"/>
    <xf numFmtId="165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50" fillId="0" borderId="0"/>
    <xf numFmtId="0" fontId="23" fillId="20" borderId="24" applyNumberFormat="0" applyAlignment="0" applyProtection="0"/>
    <xf numFmtId="0" fontId="32" fillId="0" borderId="25" applyNumberFormat="0" applyFill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22" fillId="7" borderId="23" applyNumberFormat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32" fillId="0" borderId="25" applyNumberFormat="0" applyFill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31" fillId="20" borderId="23" applyNumberFormat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22" fillId="7" borderId="23" applyNumberFormat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5" fillId="23" borderId="26" applyNumberFormat="0" applyFont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5" fillId="23" borderId="26" applyNumberFormat="0" applyFont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22" fillId="7" borderId="23" applyNumberFormat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31" fillId="20" borderId="23" applyNumberFormat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22" fillId="7" borderId="23" applyNumberFormat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32" fillId="0" borderId="25" applyNumberFormat="0" applyFill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31" fillId="20" borderId="23" applyNumberFormat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5" fillId="23" borderId="26" applyNumberFormat="0" applyFont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22" fillId="7" borderId="23" applyNumberFormat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31" fillId="20" borderId="23" applyNumberForma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23" fillId="20" borderId="24" applyNumberFormat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2" fillId="7" borderId="18" applyNumberFormat="0" applyAlignment="0" applyProtection="0"/>
    <xf numFmtId="0" fontId="23" fillId="20" borderId="19" applyNumberFormat="0" applyAlignment="0" applyProtection="0"/>
    <xf numFmtId="0" fontId="31" fillId="20" borderId="18" applyNumberFormat="0" applyAlignment="0" applyProtection="0"/>
    <xf numFmtId="0" fontId="32" fillId="0" borderId="20" applyNumberFormat="0" applyFill="0" applyAlignment="0" applyProtection="0"/>
    <xf numFmtId="0" fontId="15" fillId="23" borderId="21" applyNumberFormat="0" applyFont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7" borderId="18" applyNumberFormat="0" applyAlignment="0" applyProtection="0"/>
    <xf numFmtId="0" fontId="23" fillId="20" borderId="19" applyNumberFormat="0" applyAlignment="0" applyProtection="0"/>
    <xf numFmtId="0" fontId="31" fillId="20" borderId="18" applyNumberFormat="0" applyAlignment="0" applyProtection="0"/>
    <xf numFmtId="0" fontId="32" fillId="0" borderId="20" applyNumberFormat="0" applyFill="0" applyAlignment="0" applyProtection="0"/>
    <xf numFmtId="0" fontId="15" fillId="23" borderId="21" applyNumberFormat="0" applyFont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23" fillId="20" borderId="24" applyNumberFormat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32" fillId="0" borderId="25" applyNumberFormat="0" applyFill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5" fillId="23" borderId="26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44" fontId="15" fillId="0" borderId="0" applyFont="0" applyFill="0" applyBorder="0" applyAlignment="0" applyProtection="0"/>
    <xf numFmtId="0" fontId="1" fillId="26" borderId="0" applyNumberFormat="0" applyBorder="0" applyAlignment="0" applyProtection="0"/>
    <xf numFmtId="0" fontId="31" fillId="20" borderId="23" applyNumberFormat="0" applyAlignment="0" applyProtection="0"/>
    <xf numFmtId="0" fontId="15" fillId="23" borderId="26" applyNumberFormat="0" applyFont="0" applyAlignment="0" applyProtection="0"/>
    <xf numFmtId="0" fontId="31" fillId="20" borderId="23" applyNumberFormat="0" applyAlignment="0" applyProtection="0"/>
    <xf numFmtId="0" fontId="22" fillId="7" borderId="23" applyNumberFormat="0" applyAlignment="0" applyProtection="0"/>
    <xf numFmtId="0" fontId="23" fillId="20" borderId="24" applyNumberFormat="0" applyAlignment="0" applyProtection="0"/>
    <xf numFmtId="0" fontId="15" fillId="23" borderId="26" applyNumberFormat="0" applyFont="0" applyAlignment="0" applyProtection="0"/>
    <xf numFmtId="0" fontId="15" fillId="23" borderId="26" applyNumberFormat="0" applyFont="0" applyAlignment="0" applyProtection="0"/>
    <xf numFmtId="0" fontId="31" fillId="20" borderId="23" applyNumberFormat="0" applyAlignment="0" applyProtection="0"/>
    <xf numFmtId="0" fontId="22" fillId="7" borderId="23" applyNumberFormat="0" applyAlignment="0" applyProtection="0"/>
    <xf numFmtId="0" fontId="32" fillId="0" borderId="25" applyNumberFormat="0" applyFill="0" applyAlignment="0" applyProtection="0"/>
    <xf numFmtId="0" fontId="23" fillId="20" borderId="24" applyNumberFormat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23" fillId="20" borderId="24" applyNumberFormat="0" applyAlignment="0" applyProtection="0"/>
    <xf numFmtId="0" fontId="23" fillId="20" borderId="24" applyNumberFormat="0" applyAlignment="0" applyProtection="0"/>
    <xf numFmtId="0" fontId="15" fillId="23" borderId="26" applyNumberFormat="0" applyFont="0" applyAlignment="0" applyProtection="0"/>
    <xf numFmtId="0" fontId="22" fillId="7" borderId="23" applyNumberFormat="0" applyAlignment="0" applyProtection="0"/>
    <xf numFmtId="0" fontId="32" fillId="0" borderId="25" applyNumberFormat="0" applyFill="0" applyAlignment="0" applyProtection="0"/>
    <xf numFmtId="0" fontId="23" fillId="20" borderId="24" applyNumberFormat="0" applyAlignment="0" applyProtection="0"/>
    <xf numFmtId="0" fontId="31" fillId="20" borderId="23" applyNumberFormat="0" applyAlignment="0" applyProtection="0"/>
  </cellStyleXfs>
  <cellXfs count="72">
    <xf numFmtId="0" fontId="0" fillId="0" borderId="0" xfId="0"/>
    <xf numFmtId="1" fontId="40" fillId="0" borderId="0" xfId="0" applyNumberFormat="1" applyFont="1" applyAlignment="1" applyProtection="1">
      <alignment horizontal="center"/>
      <protection locked="0"/>
    </xf>
    <xf numFmtId="49" fontId="40" fillId="0" borderId="0" xfId="0" applyNumberFormat="1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1" fontId="40" fillId="0" borderId="0" xfId="0" applyNumberFormat="1" applyFont="1" applyAlignment="1" applyProtection="1">
      <alignment horizontal="left"/>
      <protection locked="0"/>
    </xf>
    <xf numFmtId="1" fontId="40" fillId="0" borderId="0" xfId="0" applyNumberFormat="1" applyFont="1" applyProtection="1">
      <protection locked="0"/>
    </xf>
    <xf numFmtId="0" fontId="41" fillId="0" borderId="0" xfId="0" applyFont="1" applyProtection="1">
      <protection locked="0"/>
    </xf>
    <xf numFmtId="166" fontId="40" fillId="0" borderId="0" xfId="0" applyNumberFormat="1" applyFont="1"/>
    <xf numFmtId="44" fontId="40" fillId="0" borderId="0" xfId="48" applyFont="1" applyProtection="1"/>
    <xf numFmtId="4" fontId="45" fillId="0" borderId="0" xfId="0" applyNumberFormat="1" applyFont="1" applyProtection="1">
      <protection locked="0"/>
    </xf>
    <xf numFmtId="3" fontId="46" fillId="0" borderId="0" xfId="0" applyNumberFormat="1" applyFont="1"/>
    <xf numFmtId="0" fontId="45" fillId="0" borderId="0" xfId="0" applyFont="1"/>
    <xf numFmtId="44" fontId="46" fillId="0" borderId="0" xfId="48" applyFont="1" applyProtection="1"/>
    <xf numFmtId="1" fontId="40" fillId="0" borderId="22" xfId="0" applyNumberFormat="1" applyFont="1" applyBorder="1" applyAlignment="1" applyProtection="1">
      <alignment horizontal="center"/>
      <protection locked="0"/>
    </xf>
    <xf numFmtId="1" fontId="40" fillId="0" borderId="22" xfId="0" applyNumberFormat="1" applyFont="1" applyBorder="1" applyProtection="1">
      <protection locked="0"/>
    </xf>
    <xf numFmtId="1" fontId="40" fillId="0" borderId="22" xfId="0" applyNumberFormat="1" applyFont="1" applyBorder="1" applyAlignment="1" applyProtection="1">
      <alignment horizontal="left"/>
      <protection locked="0"/>
    </xf>
    <xf numFmtId="3" fontId="45" fillId="0" borderId="0" xfId="0" applyNumberFormat="1" applyFont="1" applyProtection="1">
      <protection locked="0"/>
    </xf>
    <xf numFmtId="3" fontId="46" fillId="0" borderId="0" xfId="0" applyNumberFormat="1" applyFont="1" applyProtection="1">
      <protection locked="0"/>
    </xf>
    <xf numFmtId="166" fontId="40" fillId="0" borderId="22" xfId="0" applyNumberFormat="1" applyFont="1" applyBorder="1"/>
    <xf numFmtId="0" fontId="40" fillId="0" borderId="22" xfId="0" applyFont="1" applyBorder="1"/>
    <xf numFmtId="1" fontId="16" fillId="0" borderId="22" xfId="0" applyNumberFormat="1" applyFont="1" applyBorder="1" applyProtection="1">
      <protection locked="0"/>
    </xf>
    <xf numFmtId="170" fontId="16" fillId="28" borderId="22" xfId="118" applyNumberFormat="1" applyFont="1" applyFill="1" applyBorder="1" applyAlignment="1" applyProtection="1">
      <alignment horizontal="right" vertical="center" wrapText="1"/>
      <protection locked="0"/>
    </xf>
    <xf numFmtId="170" fontId="49" fillId="28" borderId="22" xfId="118" applyNumberFormat="1" applyFont="1" applyFill="1" applyBorder="1" applyAlignment="1" applyProtection="1">
      <alignment horizontal="right" vertical="center" wrapText="1"/>
      <protection locked="0"/>
    </xf>
    <xf numFmtId="49" fontId="41" fillId="29" borderId="22" xfId="0" applyNumberFormat="1" applyFont="1" applyFill="1" applyBorder="1" applyAlignment="1" applyProtection="1">
      <alignment horizontal="center" vertical="center"/>
      <protection locked="0"/>
    </xf>
    <xf numFmtId="1" fontId="41" fillId="29" borderId="22" xfId="0" applyNumberFormat="1" applyFont="1" applyFill="1" applyBorder="1" applyAlignment="1" applyProtection="1">
      <alignment horizontal="center" vertical="center"/>
      <protection locked="0"/>
    </xf>
    <xf numFmtId="3" fontId="44" fillId="29" borderId="22" xfId="0" applyNumberFormat="1" applyFont="1" applyFill="1" applyBorder="1" applyAlignment="1" applyProtection="1">
      <alignment horizontal="center" vertical="center" wrapText="1"/>
      <protection locked="0"/>
    </xf>
    <xf numFmtId="4" fontId="44" fillId="29" borderId="22" xfId="0" applyNumberFormat="1" applyFont="1" applyFill="1" applyBorder="1" applyAlignment="1" applyProtection="1">
      <alignment horizontal="center" vertical="center" wrapText="1"/>
      <protection locked="0"/>
    </xf>
    <xf numFmtId="3" fontId="44" fillId="29" borderId="22" xfId="0" applyNumberFormat="1" applyFont="1" applyFill="1" applyBorder="1" applyAlignment="1">
      <alignment horizontal="center" vertical="center" wrapText="1"/>
    </xf>
    <xf numFmtId="3" fontId="44" fillId="29" borderId="22" xfId="0" applyNumberFormat="1" applyFont="1" applyFill="1" applyBorder="1" applyAlignment="1" applyProtection="1">
      <alignment horizontal="center" vertical="center"/>
      <protection locked="0"/>
    </xf>
    <xf numFmtId="3" fontId="41" fillId="29" borderId="22" xfId="0" applyNumberFormat="1" applyFont="1" applyFill="1" applyBorder="1" applyAlignment="1" applyProtection="1">
      <alignment horizontal="center" vertical="center" wrapText="1"/>
      <protection locked="0"/>
    </xf>
    <xf numFmtId="3" fontId="41" fillId="29" borderId="22" xfId="0" applyNumberFormat="1" applyFont="1" applyFill="1" applyBorder="1" applyAlignment="1">
      <alignment horizontal="center" vertical="center" wrapText="1"/>
    </xf>
    <xf numFmtId="3" fontId="41" fillId="29" borderId="22" xfId="0" applyNumberFormat="1" applyFont="1" applyFill="1" applyBorder="1" applyAlignment="1" applyProtection="1">
      <alignment horizontal="center" vertical="center"/>
      <protection locked="0"/>
    </xf>
    <xf numFmtId="3" fontId="41" fillId="29" borderId="22" xfId="0" applyNumberFormat="1" applyFont="1" applyFill="1" applyBorder="1" applyAlignment="1">
      <alignment horizontal="center" vertical="center"/>
    </xf>
    <xf numFmtId="44" fontId="45" fillId="0" borderId="22" xfId="48" applyFont="1" applyBorder="1" applyProtection="1"/>
    <xf numFmtId="44" fontId="16" fillId="26" borderId="22" xfId="48" applyFont="1" applyFill="1" applyBorder="1" applyProtection="1">
      <protection locked="0"/>
    </xf>
    <xf numFmtId="167" fontId="16" fillId="34" borderId="22" xfId="102" applyNumberFormat="1" applyFont="1" applyFill="1" applyBorder="1" applyProtection="1"/>
    <xf numFmtId="167" fontId="16" fillId="0" borderId="22" xfId="102" applyNumberFormat="1" applyFont="1" applyFill="1" applyBorder="1" applyProtection="1"/>
    <xf numFmtId="0" fontId="16" fillId="0" borderId="0" xfId="0" applyFont="1" applyProtection="1">
      <protection locked="0"/>
    </xf>
    <xf numFmtId="44" fontId="16" fillId="0" borderId="0" xfId="0" applyNumberFormat="1" applyFont="1" applyProtection="1">
      <protection locked="0"/>
    </xf>
    <xf numFmtId="0" fontId="46" fillId="29" borderId="22" xfId="0" applyFont="1" applyFill="1" applyBorder="1" applyProtection="1">
      <protection locked="0"/>
    </xf>
    <xf numFmtId="0" fontId="45" fillId="0" borderId="0" xfId="0" applyFont="1" applyProtection="1">
      <protection locked="0"/>
    </xf>
    <xf numFmtId="3" fontId="46" fillId="0" borderId="0" xfId="0" applyNumberFormat="1" applyFont="1" applyAlignment="1" applyProtection="1">
      <alignment horizontal="center" wrapText="1"/>
      <protection locked="0"/>
    </xf>
    <xf numFmtId="3" fontId="16" fillId="28" borderId="22" xfId="0" applyNumberFormat="1" applyFont="1" applyFill="1" applyBorder="1"/>
    <xf numFmtId="0" fontId="16" fillId="33" borderId="22" xfId="0" applyFont="1" applyFill="1" applyBorder="1"/>
    <xf numFmtId="49" fontId="51" fillId="0" borderId="22" xfId="0" applyNumberFormat="1" applyFont="1" applyBorder="1" applyAlignment="1">
      <alignment horizontal="right"/>
    </xf>
    <xf numFmtId="1" fontId="44" fillId="29" borderId="22" xfId="0" applyNumberFormat="1" applyFont="1" applyFill="1" applyBorder="1" applyProtection="1">
      <protection locked="0"/>
    </xf>
    <xf numFmtId="1" fontId="16" fillId="0" borderId="0" xfId="0" applyNumberFormat="1" applyFont="1" applyProtection="1">
      <protection locked="0"/>
    </xf>
    <xf numFmtId="44" fontId="16" fillId="0" borderId="22" xfId="48" applyFont="1" applyBorder="1"/>
    <xf numFmtId="49" fontId="40" fillId="29" borderId="22" xfId="0" applyNumberFormat="1" applyFont="1" applyFill="1" applyBorder="1" applyAlignment="1" applyProtection="1">
      <alignment horizontal="center" vertical="center"/>
      <protection locked="0"/>
    </xf>
    <xf numFmtId="1" fontId="40" fillId="29" borderId="22" xfId="0" applyNumberFormat="1" applyFont="1" applyFill="1" applyBorder="1" applyAlignment="1" applyProtection="1">
      <alignment horizontal="center" vertical="center"/>
      <protection locked="0"/>
    </xf>
    <xf numFmtId="3" fontId="16" fillId="29" borderId="22" xfId="0" applyNumberFormat="1" applyFont="1" applyFill="1" applyBorder="1" applyAlignment="1" applyProtection="1">
      <alignment horizontal="center" vertical="center" wrapText="1"/>
      <protection locked="0"/>
    </xf>
    <xf numFmtId="170" fontId="16" fillId="29" borderId="22" xfId="118" applyNumberFormat="1" applyFont="1" applyFill="1" applyBorder="1" applyAlignment="1" applyProtection="1">
      <alignment horizontal="center" vertical="center" wrapText="1"/>
      <protection locked="0"/>
    </xf>
    <xf numFmtId="3" fontId="16" fillId="29" borderId="22" xfId="0" applyNumberFormat="1" applyFont="1" applyFill="1" applyBorder="1" applyAlignment="1">
      <alignment horizontal="center" vertical="center"/>
    </xf>
    <xf numFmtId="1" fontId="44" fillId="29" borderId="22" xfId="0" applyNumberFormat="1" applyFont="1" applyFill="1" applyBorder="1" applyAlignment="1" applyProtection="1">
      <alignment horizontal="center" vertical="center"/>
      <protection locked="0"/>
    </xf>
    <xf numFmtId="0" fontId="52" fillId="29" borderId="22" xfId="0" applyFont="1" applyFill="1" applyBorder="1" applyAlignment="1" applyProtection="1">
      <alignment vertical="center" wrapText="1"/>
      <protection locked="0"/>
    </xf>
    <xf numFmtId="0" fontId="40" fillId="0" borderId="27" xfId="0" applyFont="1" applyBorder="1" applyProtection="1">
      <protection locked="0"/>
    </xf>
    <xf numFmtId="1" fontId="40" fillId="0" borderId="27" xfId="0" applyNumberFormat="1" applyFont="1" applyBorder="1" applyProtection="1">
      <protection locked="0"/>
    </xf>
    <xf numFmtId="1" fontId="40" fillId="0" borderId="27" xfId="0" applyNumberFormat="1" applyFont="1" applyBorder="1" applyAlignment="1" applyProtection="1">
      <alignment horizontal="left"/>
      <protection locked="0"/>
    </xf>
    <xf numFmtId="1" fontId="41" fillId="35" borderId="27" xfId="0" applyNumberFormat="1" applyFont="1" applyFill="1" applyBorder="1" applyAlignment="1">
      <alignment horizontal="center"/>
    </xf>
    <xf numFmtId="1" fontId="41" fillId="35" borderId="27" xfId="0" applyNumberFormat="1" applyFont="1" applyFill="1" applyBorder="1" applyAlignment="1">
      <alignment horizontal="left"/>
    </xf>
    <xf numFmtId="1" fontId="41" fillId="35" borderId="27" xfId="0" applyNumberFormat="1" applyFont="1" applyFill="1" applyBorder="1" applyAlignment="1" applyProtection="1">
      <alignment horizontal="center"/>
      <protection locked="0"/>
    </xf>
    <xf numFmtId="1" fontId="41" fillId="35" borderId="27" xfId="0" applyNumberFormat="1" applyFont="1" applyFill="1" applyBorder="1" applyAlignment="1" applyProtection="1">
      <alignment horizontal="left"/>
      <protection locked="0"/>
    </xf>
    <xf numFmtId="1" fontId="41" fillId="35" borderId="27" xfId="0" applyNumberFormat="1" applyFont="1" applyFill="1" applyBorder="1" applyProtection="1">
      <protection locked="0"/>
    </xf>
    <xf numFmtId="3" fontId="44" fillId="35" borderId="27" xfId="0" applyNumberFormat="1" applyFont="1" applyFill="1" applyBorder="1"/>
    <xf numFmtId="3" fontId="44" fillId="35" borderId="27" xfId="0" applyNumberFormat="1" applyFont="1" applyFill="1" applyBorder="1" applyAlignment="1">
      <alignment horizontal="right"/>
    </xf>
    <xf numFmtId="1" fontId="45" fillId="36" borderId="27" xfId="0" applyNumberFormat="1" applyFont="1" applyFill="1" applyBorder="1" applyAlignment="1" applyProtection="1">
      <alignment horizontal="center"/>
      <protection locked="0"/>
    </xf>
    <xf numFmtId="4" fontId="41" fillId="35" borderId="27" xfId="0" applyNumberFormat="1" applyFont="1" applyFill="1" applyBorder="1"/>
    <xf numFmtId="166" fontId="40" fillId="35" borderId="27" xfId="0" applyNumberFormat="1" applyFont="1" applyFill="1" applyBorder="1"/>
    <xf numFmtId="165" fontId="53" fillId="35" borderId="27" xfId="118" applyFont="1" applyFill="1" applyBorder="1"/>
    <xf numFmtId="44" fontId="16" fillId="36" borderId="27" xfId="1530" applyFont="1" applyFill="1" applyBorder="1" applyProtection="1"/>
    <xf numFmtId="170" fontId="44" fillId="35" borderId="27" xfId="118" applyNumberFormat="1" applyFont="1" applyFill="1" applyBorder="1"/>
    <xf numFmtId="44" fontId="45" fillId="36" borderId="27" xfId="1530" applyFont="1" applyFill="1" applyBorder="1" applyProtection="1"/>
  </cellXfs>
  <cellStyles count="1914">
    <cellStyle name="20% - akcent 1 2" xfId="6" xr:uid="{00000000-0005-0000-0000-000000000000}"/>
    <cellStyle name="20% - akcent 2 2" xfId="7" xr:uid="{00000000-0005-0000-0000-000001000000}"/>
    <cellStyle name="20% - akcent 3 2" xfId="8" xr:uid="{00000000-0005-0000-0000-000002000000}"/>
    <cellStyle name="20% — akcent 3 2" xfId="116" xr:uid="{00000000-0005-0000-0000-000003000000}"/>
    <cellStyle name="20% — akcent 3 2 10" xfId="1283" xr:uid="{62714A48-7FAF-4141-991F-4DEFA784C214}"/>
    <cellStyle name="20% — akcent 3 2 2" xfId="121" xr:uid="{00000000-0005-0000-0000-000004000000}"/>
    <cellStyle name="20% — akcent 3 2 2 2" xfId="174" xr:uid="{00000000-0005-0000-0000-000005000000}"/>
    <cellStyle name="20% — akcent 3 2 2 2 2" xfId="475" xr:uid="{00000000-0005-0000-0000-000006000000}"/>
    <cellStyle name="20% — akcent 3 2 2 2 2 2" xfId="1470" xr:uid="{874EC542-8E45-42BD-87FE-259A9CFAE3EE}"/>
    <cellStyle name="20% — akcent 3 2 2 2 3" xfId="773" xr:uid="{00000000-0005-0000-0000-000007000000}"/>
    <cellStyle name="20% — akcent 3 2 2 2 3 2" xfId="1629" xr:uid="{7EB54A1D-5213-4056-A5C3-94163E4F791A}"/>
    <cellStyle name="20% — akcent 3 2 2 2 4" xfId="1071" xr:uid="{00000000-0005-0000-0000-000008000000}"/>
    <cellStyle name="20% — akcent 3 2 2 2 4 2" xfId="1796" xr:uid="{8D1F4F9B-5389-4632-BA16-2125DA4AE697}"/>
    <cellStyle name="20% — akcent 3 2 2 2 5" xfId="1315" xr:uid="{1267B9BA-4A4A-4594-9FB1-839ACABB6D1C}"/>
    <cellStyle name="20% — akcent 3 2 2 3" xfId="227" xr:uid="{00000000-0005-0000-0000-000009000000}"/>
    <cellStyle name="20% — akcent 3 2 2 3 2" xfId="528" xr:uid="{00000000-0005-0000-0000-00000A000000}"/>
    <cellStyle name="20% — akcent 3 2 2 3 2 2" xfId="1499" xr:uid="{441D2382-B8E8-465B-87D3-2366089329CE}"/>
    <cellStyle name="20% — akcent 3 2 2 3 3" xfId="826" xr:uid="{00000000-0005-0000-0000-00000B000000}"/>
    <cellStyle name="20% — akcent 3 2 2 3 3 2" xfId="1659" xr:uid="{91B28787-9A70-401B-AEB8-640E374EB0C3}"/>
    <cellStyle name="20% — akcent 3 2 2 3 4" xfId="1124" xr:uid="{00000000-0005-0000-0000-00000C000000}"/>
    <cellStyle name="20% — akcent 3 2 2 3 4 2" xfId="1824" xr:uid="{382069B8-3FE0-438B-8E27-D6F678518C3E}"/>
    <cellStyle name="20% — akcent 3 2 2 3 5" xfId="1344" xr:uid="{BAD3408A-807E-497B-9292-4471061A04E7}"/>
    <cellStyle name="20% — akcent 3 2 2 4" xfId="281" xr:uid="{00000000-0005-0000-0000-00000D000000}"/>
    <cellStyle name="20% — akcent 3 2 2 4 2" xfId="582" xr:uid="{00000000-0005-0000-0000-00000E000000}"/>
    <cellStyle name="20% — akcent 3 2 2 4 2 2" xfId="1529" xr:uid="{51E19508-2B5F-4055-ACAB-39A333E308B6}"/>
    <cellStyle name="20% — akcent 3 2 2 4 3" xfId="880" xr:uid="{00000000-0005-0000-0000-00000F000000}"/>
    <cellStyle name="20% — akcent 3 2 2 4 3 2" xfId="1688" xr:uid="{54132389-75ED-4E7C-92B6-820ACBD00A92}"/>
    <cellStyle name="20% — akcent 3 2 2 4 4" xfId="1178" xr:uid="{00000000-0005-0000-0000-000010000000}"/>
    <cellStyle name="20% — akcent 3 2 2 4 4 2" xfId="1853" xr:uid="{6EA4B80A-DC7C-462B-BFA6-7727FE86D9CD}"/>
    <cellStyle name="20% — akcent 3 2 2 4 5" xfId="1372" xr:uid="{04E3CFF4-E86F-4337-A86B-ADEE51D70669}"/>
    <cellStyle name="20% — akcent 3 2 2 5" xfId="334" xr:uid="{00000000-0005-0000-0000-000011000000}"/>
    <cellStyle name="20% — akcent 3 2 2 5 2" xfId="635" xr:uid="{00000000-0005-0000-0000-000012000000}"/>
    <cellStyle name="20% — akcent 3 2 2 5 2 2" xfId="1558" xr:uid="{6610AF2A-EACF-4F64-979D-B20434EA7EA8}"/>
    <cellStyle name="20% — akcent 3 2 2 5 3" xfId="933" xr:uid="{00000000-0005-0000-0000-000013000000}"/>
    <cellStyle name="20% — akcent 3 2 2 5 3 2" xfId="1716" xr:uid="{019574FB-FF61-42EA-AE2C-063C703C89C1}"/>
    <cellStyle name="20% — akcent 3 2 2 5 4" xfId="1231" xr:uid="{00000000-0005-0000-0000-000014000000}"/>
    <cellStyle name="20% — akcent 3 2 2 5 4 2" xfId="1881" xr:uid="{E63CC8D0-02AE-4E51-8ACA-1F44F9E7CA70}"/>
    <cellStyle name="20% — akcent 3 2 2 5 5" xfId="1400" xr:uid="{5F854479-5C1C-492B-B11C-A0625B66C04F}"/>
    <cellStyle name="20% — akcent 3 2 2 6" xfId="422" xr:uid="{00000000-0005-0000-0000-000015000000}"/>
    <cellStyle name="20% — akcent 3 2 2 6 2" xfId="1442" xr:uid="{D9886C67-0FC0-4F31-8472-848F8DE95C22}"/>
    <cellStyle name="20% — akcent 3 2 2 7" xfId="720" xr:uid="{00000000-0005-0000-0000-000016000000}"/>
    <cellStyle name="20% — akcent 3 2 2 7 2" xfId="1599" xr:uid="{479FADED-3E8F-4C1D-AC6F-432FA1031B34}"/>
    <cellStyle name="20% — akcent 3 2 2 8" xfId="1018" xr:uid="{00000000-0005-0000-0000-000017000000}"/>
    <cellStyle name="20% — akcent 3 2 2 8 2" xfId="1768" xr:uid="{935B8E51-46C9-4656-8A6A-21EDDD5D1E2B}"/>
    <cellStyle name="20% — akcent 3 2 2 9" xfId="1286" xr:uid="{82B89F15-B009-4810-A8ED-BB5DD6E0F0B6}"/>
    <cellStyle name="20% — akcent 3 2 3" xfId="170" xr:uid="{00000000-0005-0000-0000-000018000000}"/>
    <cellStyle name="20% — akcent 3 2 3 2" xfId="471" xr:uid="{00000000-0005-0000-0000-000019000000}"/>
    <cellStyle name="20% — akcent 3 2 3 2 2" xfId="1467" xr:uid="{6DA13579-F56B-4FC1-AE44-6EBFA32D612E}"/>
    <cellStyle name="20% — akcent 3 2 3 3" xfId="769" xr:uid="{00000000-0005-0000-0000-00001A000000}"/>
    <cellStyle name="20% — akcent 3 2 3 3 2" xfId="1626" xr:uid="{B19C0EBB-835D-49E4-AC12-CC5815FE063B}"/>
    <cellStyle name="20% — akcent 3 2 3 4" xfId="1067" xr:uid="{00000000-0005-0000-0000-00001B000000}"/>
    <cellStyle name="20% — akcent 3 2 3 4 2" xfId="1793" xr:uid="{0C4A5D54-B087-48FC-A131-FE8B1B99F927}"/>
    <cellStyle name="20% — akcent 3 2 3 5" xfId="1312" xr:uid="{5D8B1163-5D8C-4FA9-BBC0-DE7B4FAB227A}"/>
    <cellStyle name="20% — akcent 3 2 4" xfId="223" xr:uid="{00000000-0005-0000-0000-00001C000000}"/>
    <cellStyle name="20% — akcent 3 2 4 2" xfId="524" xr:uid="{00000000-0005-0000-0000-00001D000000}"/>
    <cellStyle name="20% — akcent 3 2 4 2 2" xfId="1496" xr:uid="{01BAC73A-2FD3-49FD-A00D-AAD9E0165935}"/>
    <cellStyle name="20% — akcent 3 2 4 3" xfId="822" xr:uid="{00000000-0005-0000-0000-00001E000000}"/>
    <cellStyle name="20% — akcent 3 2 4 3 2" xfId="1656" xr:uid="{64FE67F9-ED8D-409F-B1CB-14ED5123161C}"/>
    <cellStyle name="20% — akcent 3 2 4 4" xfId="1120" xr:uid="{00000000-0005-0000-0000-00001F000000}"/>
    <cellStyle name="20% — akcent 3 2 4 4 2" xfId="1821" xr:uid="{CAA3BC40-6781-4A60-9BBA-508316D68199}"/>
    <cellStyle name="20% — akcent 3 2 4 5" xfId="1341" xr:uid="{7DD20923-BE14-448A-9652-055883B5F3A5}"/>
    <cellStyle name="20% — akcent 3 2 5" xfId="277" xr:uid="{00000000-0005-0000-0000-000020000000}"/>
    <cellStyle name="20% — akcent 3 2 5 2" xfId="578" xr:uid="{00000000-0005-0000-0000-000021000000}"/>
    <cellStyle name="20% — akcent 3 2 5 2 2" xfId="1526" xr:uid="{7695927E-F621-4FF6-87BE-143DAE6D990F}"/>
    <cellStyle name="20% — akcent 3 2 5 3" xfId="876" xr:uid="{00000000-0005-0000-0000-000022000000}"/>
    <cellStyle name="20% — akcent 3 2 5 3 2" xfId="1685" xr:uid="{628316D9-A2D0-4CF3-8E10-01DD02A6AB19}"/>
    <cellStyle name="20% — akcent 3 2 5 4" xfId="1174" xr:uid="{00000000-0005-0000-0000-000023000000}"/>
    <cellStyle name="20% — akcent 3 2 5 4 2" xfId="1850" xr:uid="{CBF8CCCC-3891-4D4B-88F3-CFA4285E1B91}"/>
    <cellStyle name="20% — akcent 3 2 5 5" xfId="1369" xr:uid="{FF2B7B7D-C46F-4EBE-AE67-D75AA5D2ACA4}"/>
    <cellStyle name="20% — akcent 3 2 6" xfId="330" xr:uid="{00000000-0005-0000-0000-000024000000}"/>
    <cellStyle name="20% — akcent 3 2 6 2" xfId="631" xr:uid="{00000000-0005-0000-0000-000025000000}"/>
    <cellStyle name="20% — akcent 3 2 6 2 2" xfId="1555" xr:uid="{B0AC761E-222A-438E-A072-A809712FD1FA}"/>
    <cellStyle name="20% — akcent 3 2 6 3" xfId="929" xr:uid="{00000000-0005-0000-0000-000026000000}"/>
    <cellStyle name="20% — akcent 3 2 6 3 2" xfId="1713" xr:uid="{71E84BC0-AB3F-41E3-A013-503516ED15DA}"/>
    <cellStyle name="20% — akcent 3 2 6 4" xfId="1227" xr:uid="{00000000-0005-0000-0000-000027000000}"/>
    <cellStyle name="20% — akcent 3 2 6 4 2" xfId="1878" xr:uid="{9B7B69BF-7966-4A49-BDD0-0E3FAB05CCE5}"/>
    <cellStyle name="20% — akcent 3 2 6 5" xfId="1397" xr:uid="{9B61192A-F24C-4A49-A8B6-6A0104C20129}"/>
    <cellStyle name="20% — akcent 3 2 7" xfId="418" xr:uid="{00000000-0005-0000-0000-000028000000}"/>
    <cellStyle name="20% — akcent 3 2 7 2" xfId="1439" xr:uid="{672ED568-DFF5-4D8E-A130-B54FD3AB591C}"/>
    <cellStyle name="20% — akcent 3 2 8" xfId="716" xr:uid="{00000000-0005-0000-0000-000029000000}"/>
    <cellStyle name="20% — akcent 3 2 8 2" xfId="1596" xr:uid="{E1EFCC0D-A7B9-4060-BBEF-B8BE7DC12D49}"/>
    <cellStyle name="20% — akcent 3 2 9" xfId="1014" xr:uid="{00000000-0005-0000-0000-00002A000000}"/>
    <cellStyle name="20% — akcent 3 2 9 2" xfId="1765" xr:uid="{6B042D62-E2EA-45F4-9DA3-D16A6E253497}"/>
    <cellStyle name="20% - akcent 4 2" xfId="9" xr:uid="{00000000-0005-0000-0000-00002B000000}"/>
    <cellStyle name="20% — akcent 4 2" xfId="115" xr:uid="{00000000-0005-0000-0000-00002C000000}"/>
    <cellStyle name="20% — akcent 4 2 10" xfId="1282" xr:uid="{CB3D7BEE-5D2B-4489-8E11-B40227F7C439}"/>
    <cellStyle name="20% — akcent 4 2 2" xfId="120" xr:uid="{00000000-0005-0000-0000-00002D000000}"/>
    <cellStyle name="20% — akcent 4 2 2 2" xfId="173" xr:uid="{00000000-0005-0000-0000-00002E000000}"/>
    <cellStyle name="20% — akcent 4 2 2 2 2" xfId="474" xr:uid="{00000000-0005-0000-0000-00002F000000}"/>
    <cellStyle name="20% — akcent 4 2 2 2 2 2" xfId="1469" xr:uid="{FA0D3CF9-FE86-4607-AC2D-4E148F720A3F}"/>
    <cellStyle name="20% — akcent 4 2 2 2 3" xfId="772" xr:uid="{00000000-0005-0000-0000-000030000000}"/>
    <cellStyle name="20% — akcent 4 2 2 2 3 2" xfId="1628" xr:uid="{18C37872-250D-4A68-B719-0AFF91753711}"/>
    <cellStyle name="20% — akcent 4 2 2 2 4" xfId="1070" xr:uid="{00000000-0005-0000-0000-000031000000}"/>
    <cellStyle name="20% — akcent 4 2 2 2 4 2" xfId="1795" xr:uid="{0358210F-70E8-47DA-85C1-6E084F795F21}"/>
    <cellStyle name="20% — akcent 4 2 2 2 5" xfId="1314" xr:uid="{8D5C31F6-C342-47A7-B02B-7B0A5FE7E31E}"/>
    <cellStyle name="20% — akcent 4 2 2 3" xfId="226" xr:uid="{00000000-0005-0000-0000-000032000000}"/>
    <cellStyle name="20% — akcent 4 2 2 3 2" xfId="527" xr:uid="{00000000-0005-0000-0000-000033000000}"/>
    <cellStyle name="20% — akcent 4 2 2 3 2 2" xfId="1498" xr:uid="{51E5CA48-3C6C-42CA-A650-6A0AFCDF51CB}"/>
    <cellStyle name="20% — akcent 4 2 2 3 3" xfId="825" xr:uid="{00000000-0005-0000-0000-000034000000}"/>
    <cellStyle name="20% — akcent 4 2 2 3 3 2" xfId="1658" xr:uid="{741836E8-3A80-4540-A671-61CE9D0A1FD3}"/>
    <cellStyle name="20% — akcent 4 2 2 3 4" xfId="1123" xr:uid="{00000000-0005-0000-0000-000035000000}"/>
    <cellStyle name="20% — akcent 4 2 2 3 4 2" xfId="1823" xr:uid="{4D572402-0BD9-44D3-9E35-37D12EDF9128}"/>
    <cellStyle name="20% — akcent 4 2 2 3 5" xfId="1343" xr:uid="{D2765FCF-89C6-4744-A11D-F22148289942}"/>
    <cellStyle name="20% — akcent 4 2 2 4" xfId="280" xr:uid="{00000000-0005-0000-0000-000036000000}"/>
    <cellStyle name="20% — akcent 4 2 2 4 2" xfId="581" xr:uid="{00000000-0005-0000-0000-000037000000}"/>
    <cellStyle name="20% — akcent 4 2 2 4 2 2" xfId="1528" xr:uid="{D1A72EF6-98A1-4E98-B545-DC61743CDC0C}"/>
    <cellStyle name="20% — akcent 4 2 2 4 3" xfId="879" xr:uid="{00000000-0005-0000-0000-000038000000}"/>
    <cellStyle name="20% — akcent 4 2 2 4 3 2" xfId="1687" xr:uid="{45077883-FE8E-46A1-B62F-DD7D95FD47D1}"/>
    <cellStyle name="20% — akcent 4 2 2 4 4" xfId="1177" xr:uid="{00000000-0005-0000-0000-000039000000}"/>
    <cellStyle name="20% — akcent 4 2 2 4 4 2" xfId="1852" xr:uid="{1DBA101C-7501-4BB8-A2D8-6D5EB4EF6D80}"/>
    <cellStyle name="20% — akcent 4 2 2 4 5" xfId="1371" xr:uid="{6583260A-1523-4A5A-83F4-19516122C3CB}"/>
    <cellStyle name="20% — akcent 4 2 2 5" xfId="333" xr:uid="{00000000-0005-0000-0000-00003A000000}"/>
    <cellStyle name="20% — akcent 4 2 2 5 2" xfId="634" xr:uid="{00000000-0005-0000-0000-00003B000000}"/>
    <cellStyle name="20% — akcent 4 2 2 5 2 2" xfId="1557" xr:uid="{7BDEEFB4-4C0F-49BE-AEEA-40E2B985EF0A}"/>
    <cellStyle name="20% — akcent 4 2 2 5 3" xfId="932" xr:uid="{00000000-0005-0000-0000-00003C000000}"/>
    <cellStyle name="20% — akcent 4 2 2 5 3 2" xfId="1715" xr:uid="{ADBFFC29-33E1-4920-989F-343206E0D8AE}"/>
    <cellStyle name="20% — akcent 4 2 2 5 4" xfId="1230" xr:uid="{00000000-0005-0000-0000-00003D000000}"/>
    <cellStyle name="20% — akcent 4 2 2 5 4 2" xfId="1880" xr:uid="{4AA589DF-43CC-4DF0-BB85-DF742B65B74E}"/>
    <cellStyle name="20% — akcent 4 2 2 5 5" xfId="1399" xr:uid="{DABF396F-8AA5-4719-9F12-389BEE388FA1}"/>
    <cellStyle name="20% — akcent 4 2 2 6" xfId="421" xr:uid="{00000000-0005-0000-0000-00003E000000}"/>
    <cellStyle name="20% — akcent 4 2 2 6 2" xfId="1441" xr:uid="{90F5204C-C49B-43CE-BA63-DAE1A8860B1B}"/>
    <cellStyle name="20% — akcent 4 2 2 7" xfId="719" xr:uid="{00000000-0005-0000-0000-00003F000000}"/>
    <cellStyle name="20% — akcent 4 2 2 7 2" xfId="1598" xr:uid="{F6BF322F-5FD7-4B28-997C-72BD145777B8}"/>
    <cellStyle name="20% — akcent 4 2 2 8" xfId="1017" xr:uid="{00000000-0005-0000-0000-000040000000}"/>
    <cellStyle name="20% — akcent 4 2 2 8 2" xfId="1767" xr:uid="{303033D0-2077-473C-AAF9-81805B955BE3}"/>
    <cellStyle name="20% — akcent 4 2 2 9" xfId="1285" xr:uid="{1ED8B4C2-0BF2-400C-AFD6-F9941DB4F1D1}"/>
    <cellStyle name="20% — akcent 4 2 3" xfId="169" xr:uid="{00000000-0005-0000-0000-000041000000}"/>
    <cellStyle name="20% — akcent 4 2 3 2" xfId="470" xr:uid="{00000000-0005-0000-0000-000042000000}"/>
    <cellStyle name="20% — akcent 4 2 3 2 2" xfId="1466" xr:uid="{066555A5-31EF-4638-852F-B773D78198E2}"/>
    <cellStyle name="20% — akcent 4 2 3 3" xfId="768" xr:uid="{00000000-0005-0000-0000-000043000000}"/>
    <cellStyle name="20% — akcent 4 2 3 3 2" xfId="1625" xr:uid="{7823DCAE-336F-4EEA-83D5-FB46132187D0}"/>
    <cellStyle name="20% — akcent 4 2 3 4" xfId="1066" xr:uid="{00000000-0005-0000-0000-000044000000}"/>
    <cellStyle name="20% — akcent 4 2 3 4 2" xfId="1792" xr:uid="{2ADA2170-2F0A-47F7-9DCF-FD561EC0DD83}"/>
    <cellStyle name="20% — akcent 4 2 3 5" xfId="1311" xr:uid="{C63E4777-2934-465C-991C-B5C34C474878}"/>
    <cellStyle name="20% — akcent 4 2 4" xfId="222" xr:uid="{00000000-0005-0000-0000-000045000000}"/>
    <cellStyle name="20% — akcent 4 2 4 2" xfId="523" xr:uid="{00000000-0005-0000-0000-000046000000}"/>
    <cellStyle name="20% — akcent 4 2 4 2 2" xfId="1495" xr:uid="{262BDCCD-DD94-432A-B731-75A2D6415A7D}"/>
    <cellStyle name="20% — akcent 4 2 4 3" xfId="821" xr:uid="{00000000-0005-0000-0000-000047000000}"/>
    <cellStyle name="20% — akcent 4 2 4 3 2" xfId="1655" xr:uid="{1ED45032-4A00-403A-8B4C-07EFF23C4FC4}"/>
    <cellStyle name="20% — akcent 4 2 4 4" xfId="1119" xr:uid="{00000000-0005-0000-0000-000048000000}"/>
    <cellStyle name="20% — akcent 4 2 4 4 2" xfId="1820" xr:uid="{024F2760-9D16-4CE1-A569-3325461B0D29}"/>
    <cellStyle name="20% — akcent 4 2 4 5" xfId="1340" xr:uid="{B7DEB39B-F1E2-4091-AC64-D66D7581D64D}"/>
    <cellStyle name="20% — akcent 4 2 5" xfId="276" xr:uid="{00000000-0005-0000-0000-000049000000}"/>
    <cellStyle name="20% — akcent 4 2 5 2" xfId="577" xr:uid="{00000000-0005-0000-0000-00004A000000}"/>
    <cellStyle name="20% — akcent 4 2 5 2 2" xfId="1525" xr:uid="{8D55C898-28A6-4DB5-A11E-06DDA21EADEB}"/>
    <cellStyle name="20% — akcent 4 2 5 3" xfId="875" xr:uid="{00000000-0005-0000-0000-00004B000000}"/>
    <cellStyle name="20% — akcent 4 2 5 3 2" xfId="1684" xr:uid="{BB886A14-A878-41A5-B7FC-D2E830099BAE}"/>
    <cellStyle name="20% — akcent 4 2 5 4" xfId="1173" xr:uid="{00000000-0005-0000-0000-00004C000000}"/>
    <cellStyle name="20% — akcent 4 2 5 4 2" xfId="1849" xr:uid="{C2C4F0FE-8017-4948-B00B-1AA10C79F97A}"/>
    <cellStyle name="20% — akcent 4 2 5 5" xfId="1368" xr:uid="{FCE9B0A2-077E-4A9E-8703-DD062B82B951}"/>
    <cellStyle name="20% — akcent 4 2 6" xfId="329" xr:uid="{00000000-0005-0000-0000-00004D000000}"/>
    <cellStyle name="20% — akcent 4 2 6 2" xfId="630" xr:uid="{00000000-0005-0000-0000-00004E000000}"/>
    <cellStyle name="20% — akcent 4 2 6 2 2" xfId="1554" xr:uid="{63A01C88-02D2-45B7-B684-CB92E4613F7C}"/>
    <cellStyle name="20% — akcent 4 2 6 3" xfId="928" xr:uid="{00000000-0005-0000-0000-00004F000000}"/>
    <cellStyle name="20% — akcent 4 2 6 3 2" xfId="1712" xr:uid="{07C93243-66A3-49EA-8565-277178D667BD}"/>
    <cellStyle name="20% — akcent 4 2 6 4" xfId="1226" xr:uid="{00000000-0005-0000-0000-000050000000}"/>
    <cellStyle name="20% — akcent 4 2 6 4 2" xfId="1877" xr:uid="{C099CECD-2FE3-4696-8F4A-F7E485B707BC}"/>
    <cellStyle name="20% — akcent 4 2 6 5" xfId="1396" xr:uid="{69EF02CE-635A-4B3F-917B-EB8B84525BA3}"/>
    <cellStyle name="20% — akcent 4 2 7" xfId="417" xr:uid="{00000000-0005-0000-0000-000051000000}"/>
    <cellStyle name="20% — akcent 4 2 7 2" xfId="1438" xr:uid="{8FAC6DC1-16A3-42F6-9778-B07AD3072596}"/>
    <cellStyle name="20% — akcent 4 2 8" xfId="715" xr:uid="{00000000-0005-0000-0000-000052000000}"/>
    <cellStyle name="20% — akcent 4 2 8 2" xfId="1595" xr:uid="{FCC912F0-067D-4529-B677-5C7E5D87B790}"/>
    <cellStyle name="20% — akcent 4 2 9" xfId="1013" xr:uid="{00000000-0005-0000-0000-000053000000}"/>
    <cellStyle name="20% — akcent 4 2 9 2" xfId="1764" xr:uid="{E8FBF146-B160-49E4-9A70-0DE55E01CBE3}"/>
    <cellStyle name="20% - akcent 5 2" xfId="10" xr:uid="{00000000-0005-0000-0000-000054000000}"/>
    <cellStyle name="20% - akcent 6 2" xfId="11" xr:uid="{00000000-0005-0000-0000-000055000000}"/>
    <cellStyle name="40% - akcent 1 2" xfId="12" xr:uid="{00000000-0005-0000-0000-000056000000}"/>
    <cellStyle name="40% - akcent 2 2" xfId="13" xr:uid="{00000000-0005-0000-0000-000057000000}"/>
    <cellStyle name="40% - akcent 3 2" xfId="14" xr:uid="{00000000-0005-0000-0000-000058000000}"/>
    <cellStyle name="40% - akcent 4 2" xfId="15" xr:uid="{00000000-0005-0000-0000-000059000000}"/>
    <cellStyle name="40% - akcent 4 3" xfId="51" xr:uid="{00000000-0005-0000-0000-00005A000000}"/>
    <cellStyle name="40% - akcent 4 4" xfId="68" xr:uid="{00000000-0005-0000-0000-00005B000000}"/>
    <cellStyle name="40% - akcent 4 4 10" xfId="374" xr:uid="{00000000-0005-0000-0000-00005C000000}"/>
    <cellStyle name="40% - akcent 4 4 10 2" xfId="1418" xr:uid="{C5A7736D-F667-4182-A568-335E8CE5CCD2}"/>
    <cellStyle name="40% - akcent 4 4 11" xfId="672" xr:uid="{00000000-0005-0000-0000-00005D000000}"/>
    <cellStyle name="40% - akcent 4 4 11 2" xfId="1574" xr:uid="{6C2A5F31-F6B9-40BB-B554-4E3D710F6808}"/>
    <cellStyle name="40% - akcent 4 4 12" xfId="970" xr:uid="{00000000-0005-0000-0000-00005E000000}"/>
    <cellStyle name="40% - akcent 4 4 12 2" xfId="1742" xr:uid="{EB8E99B3-CE0A-4D78-82E8-777DE31963B8}"/>
    <cellStyle name="40% - akcent 4 4 13" xfId="1260" xr:uid="{5F9ADC3C-83A2-4438-AAF6-32FA672759BD}"/>
    <cellStyle name="40% - akcent 4 4 2" xfId="83" xr:uid="{00000000-0005-0000-0000-00005F000000}"/>
    <cellStyle name="40% - akcent 4 4 2 10" xfId="983" xr:uid="{00000000-0005-0000-0000-000060000000}"/>
    <cellStyle name="40% - akcent 4 4 2 10 2" xfId="1749" xr:uid="{C528D8E2-1E2F-4F7A-AA38-9307C2871FC9}"/>
    <cellStyle name="40% - akcent 4 4 2 11" xfId="1268" xr:uid="{2F9A94D5-0881-4151-918D-7018D6915716}"/>
    <cellStyle name="40% - akcent 4 4 2 2" xfId="108" xr:uid="{00000000-0005-0000-0000-000061000000}"/>
    <cellStyle name="40% - akcent 4 4 2 2 2" xfId="162" xr:uid="{00000000-0005-0000-0000-000062000000}"/>
    <cellStyle name="40% - akcent 4 4 2 2 2 2" xfId="463" xr:uid="{00000000-0005-0000-0000-000063000000}"/>
    <cellStyle name="40% - akcent 4 4 2 2 2 2 2" xfId="1464" xr:uid="{E86D7B4F-5545-4767-97C2-ECA1D301C6E2}"/>
    <cellStyle name="40% - akcent 4 4 2 2 2 3" xfId="761" xr:uid="{00000000-0005-0000-0000-000064000000}"/>
    <cellStyle name="40% - akcent 4 4 2 2 2 3 2" xfId="1623" xr:uid="{D290BFDA-2518-4D69-BF65-D5FCAAECF9A5}"/>
    <cellStyle name="40% - akcent 4 4 2 2 2 4" xfId="1059" xr:uid="{00000000-0005-0000-0000-000065000000}"/>
    <cellStyle name="40% - akcent 4 4 2 2 2 4 2" xfId="1790" xr:uid="{D96B65E3-701A-451B-86BC-5F477E189FF2}"/>
    <cellStyle name="40% - akcent 4 4 2 2 2 5" xfId="1309" xr:uid="{1402693B-1642-4E77-9061-D740FDBDE88C}"/>
    <cellStyle name="40% - akcent 4 4 2 2 3" xfId="215" xr:uid="{00000000-0005-0000-0000-000066000000}"/>
    <cellStyle name="40% - akcent 4 4 2 2 3 2" xfId="516" xr:uid="{00000000-0005-0000-0000-000067000000}"/>
    <cellStyle name="40% - akcent 4 4 2 2 3 2 2" xfId="1493" xr:uid="{82052B4E-0CC3-41E2-AB42-65A11D8E760E}"/>
    <cellStyle name="40% - akcent 4 4 2 2 3 3" xfId="814" xr:uid="{00000000-0005-0000-0000-000068000000}"/>
    <cellStyle name="40% - akcent 4 4 2 2 3 3 2" xfId="1652" xr:uid="{91D0DCCC-CB6A-4FF0-BD4E-24B512474F7C}"/>
    <cellStyle name="40% - akcent 4 4 2 2 3 4" xfId="1112" xr:uid="{00000000-0005-0000-0000-000069000000}"/>
    <cellStyle name="40% - akcent 4 4 2 2 3 4 2" xfId="1818" xr:uid="{59A98669-65DF-4CAB-912E-AF7E5E48BB8B}"/>
    <cellStyle name="40% - akcent 4 4 2 2 3 5" xfId="1338" xr:uid="{C03BB4BE-0090-4C97-90CA-ECB96C0B8CCE}"/>
    <cellStyle name="40% - akcent 4 4 2 2 4" xfId="269" xr:uid="{00000000-0005-0000-0000-00006A000000}"/>
    <cellStyle name="40% - akcent 4 4 2 2 4 2" xfId="570" xr:uid="{00000000-0005-0000-0000-00006B000000}"/>
    <cellStyle name="40% - akcent 4 4 2 2 4 2 2" xfId="1523" xr:uid="{E88BFD7C-BF9D-4914-AC09-46691951F84F}"/>
    <cellStyle name="40% - akcent 4 4 2 2 4 3" xfId="868" xr:uid="{00000000-0005-0000-0000-00006C000000}"/>
    <cellStyle name="40% - akcent 4 4 2 2 4 3 2" xfId="1682" xr:uid="{1CD351CE-C4E5-4D20-97C8-0E7416DEFD93}"/>
    <cellStyle name="40% - akcent 4 4 2 2 4 4" xfId="1166" xr:uid="{00000000-0005-0000-0000-00006D000000}"/>
    <cellStyle name="40% - akcent 4 4 2 2 4 4 2" xfId="1846" xr:uid="{AAA0270A-3892-481B-AD58-39AA54CE5E9E}"/>
    <cellStyle name="40% - akcent 4 4 2 2 4 5" xfId="1366" xr:uid="{92836B9C-26A1-41FD-8611-3F28ABAA7E85}"/>
    <cellStyle name="40% - akcent 4 4 2 2 5" xfId="322" xr:uid="{00000000-0005-0000-0000-00006E000000}"/>
    <cellStyle name="40% - akcent 4 4 2 2 5 2" xfId="623" xr:uid="{00000000-0005-0000-0000-00006F000000}"/>
    <cellStyle name="40% - akcent 4 4 2 2 5 2 2" xfId="1552" xr:uid="{79A956FD-5D77-4E4A-B5D4-1CAEF958ED3F}"/>
    <cellStyle name="40% - akcent 4 4 2 2 5 3" xfId="921" xr:uid="{00000000-0005-0000-0000-000070000000}"/>
    <cellStyle name="40% - akcent 4 4 2 2 5 3 2" xfId="1710" xr:uid="{B6B89CA5-ACAD-4C96-8F72-DCB4A146F72F}"/>
    <cellStyle name="40% - akcent 4 4 2 2 5 4" xfId="1219" xr:uid="{00000000-0005-0000-0000-000071000000}"/>
    <cellStyle name="40% - akcent 4 4 2 2 5 4 2" xfId="1875" xr:uid="{ACE768A1-4C5C-4012-8173-A33BCDDBF2C9}"/>
    <cellStyle name="40% - akcent 4 4 2 2 5 5" xfId="1394" xr:uid="{6FB97F45-B19F-45EB-892D-468CDDEF0C7E}"/>
    <cellStyle name="40% - akcent 4 4 2 2 6" xfId="410" xr:uid="{00000000-0005-0000-0000-000072000000}"/>
    <cellStyle name="40% - akcent 4 4 2 2 6 2" xfId="1436" xr:uid="{F3A701F3-89D8-4667-853F-EF0E8EE5A8C5}"/>
    <cellStyle name="40% - akcent 4 4 2 2 7" xfId="708" xr:uid="{00000000-0005-0000-0000-000073000000}"/>
    <cellStyle name="40% - akcent 4 4 2 2 7 2" xfId="1593" xr:uid="{CE382206-27AF-4387-8AD2-3E43BDF85D3A}"/>
    <cellStyle name="40% - akcent 4 4 2 2 8" xfId="1006" xr:uid="{00000000-0005-0000-0000-000074000000}"/>
    <cellStyle name="40% - akcent 4 4 2 2 8 2" xfId="1761" xr:uid="{B87DDA70-8F6A-4BFE-9824-A1C53F2A0964}"/>
    <cellStyle name="40% - akcent 4 4 2 2 9" xfId="1280" xr:uid="{DD6C3991-40CA-4A53-B936-A45A9EE6643E}"/>
    <cellStyle name="40% - akcent 4 4 2 3" xfId="139" xr:uid="{00000000-0005-0000-0000-000075000000}"/>
    <cellStyle name="40% - akcent 4 4 2 3 2" xfId="440" xr:uid="{00000000-0005-0000-0000-000076000000}"/>
    <cellStyle name="40% - akcent 4 4 2 3 2 2" xfId="1453" xr:uid="{FC8ABC52-E95C-4958-A8C4-801812A831A2}"/>
    <cellStyle name="40% - akcent 4 4 2 3 3" xfId="738" xr:uid="{00000000-0005-0000-0000-000077000000}"/>
    <cellStyle name="40% - akcent 4 4 2 3 3 2" xfId="1611" xr:uid="{ED0AFAF5-8831-42F9-8251-0AF26362B2EE}"/>
    <cellStyle name="40% - akcent 4 4 2 3 4" xfId="1036" xr:uid="{00000000-0005-0000-0000-000078000000}"/>
    <cellStyle name="40% - akcent 4 4 2 3 4 2" xfId="1779" xr:uid="{E322086D-CC30-4C77-9360-3B7A403FE0BF}"/>
    <cellStyle name="40% - akcent 4 4 2 3 5" xfId="1297" xr:uid="{CA7E3CCF-720B-4029-BCDF-A045B69966D9}"/>
    <cellStyle name="40% - akcent 4 4 2 4" xfId="192" xr:uid="{00000000-0005-0000-0000-000079000000}"/>
    <cellStyle name="40% - akcent 4 4 2 4 2" xfId="493" xr:uid="{00000000-0005-0000-0000-00007A000000}"/>
    <cellStyle name="40% - akcent 4 4 2 4 2 2" xfId="1482" xr:uid="{FCBE15C4-A21B-4094-81F7-AB3D00E1093C}"/>
    <cellStyle name="40% - akcent 4 4 2 4 3" xfId="791" xr:uid="{00000000-0005-0000-0000-00007B000000}"/>
    <cellStyle name="40% - akcent 4 4 2 4 3 2" xfId="1641" xr:uid="{6A7C69F5-5A8B-4EEC-A9D0-72B7115FDA1C}"/>
    <cellStyle name="40% - akcent 4 4 2 4 4" xfId="1089" xr:uid="{00000000-0005-0000-0000-00007C000000}"/>
    <cellStyle name="40% - akcent 4 4 2 4 4 2" xfId="1807" xr:uid="{88BD9154-37CF-48D8-93E1-A5E7D2C29D11}"/>
    <cellStyle name="40% - akcent 4 4 2 4 5" xfId="1327" xr:uid="{CD2768A5-DFA4-4BE8-862D-B4D6C5A94D9E}"/>
    <cellStyle name="40% - akcent 4 4 2 5" xfId="246" xr:uid="{00000000-0005-0000-0000-00007D000000}"/>
    <cellStyle name="40% - akcent 4 4 2 5 2" xfId="547" xr:uid="{00000000-0005-0000-0000-00007E000000}"/>
    <cellStyle name="40% - akcent 4 4 2 5 2 2" xfId="1511" xr:uid="{05F37A4E-D095-4EB3-8B3B-4ED306902C73}"/>
    <cellStyle name="40% - akcent 4 4 2 5 3" xfId="845" xr:uid="{00000000-0005-0000-0000-00007F000000}"/>
    <cellStyle name="40% - akcent 4 4 2 5 3 2" xfId="1671" xr:uid="{7DF64A81-8111-47E5-A615-7B7FE7448BD5}"/>
    <cellStyle name="40% - akcent 4 4 2 5 4" xfId="1143" xr:uid="{00000000-0005-0000-0000-000080000000}"/>
    <cellStyle name="40% - akcent 4 4 2 5 4 2" xfId="1835" xr:uid="{BE0BF7BB-2FA5-4A37-B99F-28707FF4F56E}"/>
    <cellStyle name="40% - akcent 4 4 2 5 5" xfId="1355" xr:uid="{64F17556-F89E-4A7D-8939-61DB47C90646}"/>
    <cellStyle name="40% - akcent 4 4 2 6" xfId="299" xr:uid="{00000000-0005-0000-0000-000081000000}"/>
    <cellStyle name="40% - akcent 4 4 2 6 2" xfId="600" xr:uid="{00000000-0005-0000-0000-000082000000}"/>
    <cellStyle name="40% - akcent 4 4 2 6 2 2" xfId="1541" xr:uid="{9A5D83EF-A562-4578-A45A-99EE20058B23}"/>
    <cellStyle name="40% - akcent 4 4 2 6 3" xfId="898" xr:uid="{00000000-0005-0000-0000-000083000000}"/>
    <cellStyle name="40% - akcent 4 4 2 6 3 2" xfId="1699" xr:uid="{90AA838F-E085-4438-951A-6D3C37AE2600}"/>
    <cellStyle name="40% - akcent 4 4 2 6 4" xfId="1196" xr:uid="{00000000-0005-0000-0000-000084000000}"/>
    <cellStyle name="40% - akcent 4 4 2 6 4 2" xfId="1864" xr:uid="{F6D1D30F-307A-41C6-B80A-DFF1E57C1BB0}"/>
    <cellStyle name="40% - akcent 4 4 2 6 5" xfId="1383" xr:uid="{1D5050CE-F4F3-4ACE-919B-2130A110228F}"/>
    <cellStyle name="40% - akcent 4 4 2 7" xfId="364" xr:uid="{00000000-0005-0000-0000-000085000000}"/>
    <cellStyle name="40% - akcent 4 4 2 7 2" xfId="665" xr:uid="{00000000-0005-0000-0000-000086000000}"/>
    <cellStyle name="40% - akcent 4 4 2 7 2 2" xfId="1570" xr:uid="{EC67C798-D33A-437A-AE3D-0DEB4575AB8C}"/>
    <cellStyle name="40% - akcent 4 4 2 7 3" xfId="963" xr:uid="{00000000-0005-0000-0000-000087000000}"/>
    <cellStyle name="40% - akcent 4 4 2 7 3 2" xfId="1738" xr:uid="{A35AB9C4-98CA-4B40-B039-F7585FEFEBDD}"/>
    <cellStyle name="40% - akcent 4 4 2 7 4" xfId="1251" xr:uid="{00000000-0005-0000-0000-000088000000}"/>
    <cellStyle name="40% - akcent 4 4 2 7 4 2" xfId="1893" xr:uid="{CA05D0AF-CC17-4D3C-8E78-2007B363C9B6}"/>
    <cellStyle name="40% - akcent 4 4 2 7 5" xfId="1413" xr:uid="{2EB096C0-C96C-4863-A7B0-02F55348E88E}"/>
    <cellStyle name="40% - akcent 4 4 2 8" xfId="387" xr:uid="{00000000-0005-0000-0000-000089000000}"/>
    <cellStyle name="40% - akcent 4 4 2 8 2" xfId="1425" xr:uid="{9993B9FB-473C-4420-A42C-B63E069B77DF}"/>
    <cellStyle name="40% - akcent 4 4 2 9" xfId="685" xr:uid="{00000000-0005-0000-0000-00008A000000}"/>
    <cellStyle name="40% - akcent 4 4 2 9 2" xfId="1582" xr:uid="{3ED69714-617F-4522-890E-D2A4F066F9F6}"/>
    <cellStyle name="40% - akcent 4 4 3" xfId="78" xr:uid="{00000000-0005-0000-0000-00008B000000}"/>
    <cellStyle name="40% - akcent 4 4 3 10" xfId="978" xr:uid="{00000000-0005-0000-0000-00008C000000}"/>
    <cellStyle name="40% - akcent 4 4 3 10 2" xfId="1747" xr:uid="{F249B891-A902-40AC-B91C-E68CC1806E1F}"/>
    <cellStyle name="40% - akcent 4 4 3 11" xfId="1266" xr:uid="{05EEA455-8E5D-4A10-B580-E0F7700528BE}"/>
    <cellStyle name="40% - akcent 4 4 3 2" xfId="103" xr:uid="{00000000-0005-0000-0000-00008D000000}"/>
    <cellStyle name="40% - akcent 4 4 3 2 2" xfId="157" xr:uid="{00000000-0005-0000-0000-00008E000000}"/>
    <cellStyle name="40% - akcent 4 4 3 2 2 2" xfId="458" xr:uid="{00000000-0005-0000-0000-00008F000000}"/>
    <cellStyle name="40% - akcent 4 4 3 2 2 2 2" xfId="1462" xr:uid="{2AADFA56-5E23-4CAC-93F4-89972713876B}"/>
    <cellStyle name="40% - akcent 4 4 3 2 2 3" xfId="756" xr:uid="{00000000-0005-0000-0000-000090000000}"/>
    <cellStyle name="40% - akcent 4 4 3 2 2 3 2" xfId="1621" xr:uid="{CAE2F491-A0A6-44E2-9FA3-72C4437008D8}"/>
    <cellStyle name="40% - akcent 4 4 3 2 2 4" xfId="1054" xr:uid="{00000000-0005-0000-0000-000091000000}"/>
    <cellStyle name="40% - akcent 4 4 3 2 2 4 2" xfId="1788" xr:uid="{9959AC07-9B58-483E-B088-EA9E488AD5CB}"/>
    <cellStyle name="40% - akcent 4 4 3 2 2 5" xfId="1307" xr:uid="{FC207E99-518F-4656-8763-2BB057E3F6EF}"/>
    <cellStyle name="40% - akcent 4 4 3 2 3" xfId="210" xr:uid="{00000000-0005-0000-0000-000092000000}"/>
    <cellStyle name="40% - akcent 4 4 3 2 3 2" xfId="511" xr:uid="{00000000-0005-0000-0000-000093000000}"/>
    <cellStyle name="40% - akcent 4 4 3 2 3 2 2" xfId="1491" xr:uid="{29B11AEF-C8FE-4F5B-8159-D0F2E8A784C7}"/>
    <cellStyle name="40% - akcent 4 4 3 2 3 3" xfId="809" xr:uid="{00000000-0005-0000-0000-000094000000}"/>
    <cellStyle name="40% - akcent 4 4 3 2 3 3 2" xfId="1650" xr:uid="{753D3CC5-36EC-4C75-B8C3-CBEB1DC5C29C}"/>
    <cellStyle name="40% - akcent 4 4 3 2 3 4" xfId="1107" xr:uid="{00000000-0005-0000-0000-000095000000}"/>
    <cellStyle name="40% - akcent 4 4 3 2 3 4 2" xfId="1816" xr:uid="{4FCE9A83-47DC-4D7C-AB26-2E7B7AC58CF9}"/>
    <cellStyle name="40% - akcent 4 4 3 2 3 5" xfId="1336" xr:uid="{2238E8C5-DED7-488A-BCE0-85CD83506656}"/>
    <cellStyle name="40% - akcent 4 4 3 2 4" xfId="264" xr:uid="{00000000-0005-0000-0000-000096000000}"/>
    <cellStyle name="40% - akcent 4 4 3 2 4 2" xfId="565" xr:uid="{00000000-0005-0000-0000-000097000000}"/>
    <cellStyle name="40% - akcent 4 4 3 2 4 2 2" xfId="1521" xr:uid="{9FDD46C8-ADAB-4825-89A2-51D29220B2C9}"/>
    <cellStyle name="40% - akcent 4 4 3 2 4 3" xfId="863" xr:uid="{00000000-0005-0000-0000-000098000000}"/>
    <cellStyle name="40% - akcent 4 4 3 2 4 3 2" xfId="1680" xr:uid="{63A4D97A-A003-4F5B-8DE0-CB64C615342B}"/>
    <cellStyle name="40% - akcent 4 4 3 2 4 4" xfId="1161" xr:uid="{00000000-0005-0000-0000-000099000000}"/>
    <cellStyle name="40% - akcent 4 4 3 2 4 4 2" xfId="1844" xr:uid="{61930ED5-4042-4F56-9B70-EE5F4CEDA2F3}"/>
    <cellStyle name="40% - akcent 4 4 3 2 4 5" xfId="1364" xr:uid="{8FE7055D-C9E7-4565-9208-7A7A0F11CADD}"/>
    <cellStyle name="40% - akcent 4 4 3 2 5" xfId="317" xr:uid="{00000000-0005-0000-0000-00009A000000}"/>
    <cellStyle name="40% - akcent 4 4 3 2 5 2" xfId="618" xr:uid="{00000000-0005-0000-0000-00009B000000}"/>
    <cellStyle name="40% - akcent 4 4 3 2 5 2 2" xfId="1550" xr:uid="{81C9D7DB-39A2-49CA-9A40-65D96981D686}"/>
    <cellStyle name="40% - akcent 4 4 3 2 5 3" xfId="916" xr:uid="{00000000-0005-0000-0000-00009C000000}"/>
    <cellStyle name="40% - akcent 4 4 3 2 5 3 2" xfId="1708" xr:uid="{7E6F595E-2311-4A00-8792-7B7A36BEEE87}"/>
    <cellStyle name="40% - akcent 4 4 3 2 5 4" xfId="1214" xr:uid="{00000000-0005-0000-0000-00009D000000}"/>
    <cellStyle name="40% - akcent 4 4 3 2 5 4 2" xfId="1873" xr:uid="{E843173C-FC96-4CF3-9A38-03BE5A7A9E8C}"/>
    <cellStyle name="40% - akcent 4 4 3 2 5 5" xfId="1392" xr:uid="{DB953A10-F4B2-495E-AC32-D1A0E5929D23}"/>
    <cellStyle name="40% - akcent 4 4 3 2 6" xfId="405" xr:uid="{00000000-0005-0000-0000-00009E000000}"/>
    <cellStyle name="40% - akcent 4 4 3 2 6 2" xfId="1434" xr:uid="{B2BB99A2-ACEB-4C70-A5AA-142A85C46E43}"/>
    <cellStyle name="40% - akcent 4 4 3 2 7" xfId="703" xr:uid="{00000000-0005-0000-0000-00009F000000}"/>
    <cellStyle name="40% - akcent 4 4 3 2 7 2" xfId="1591" xr:uid="{F82D4CB1-251A-4B1E-9089-B33BB4579BF4}"/>
    <cellStyle name="40% - akcent 4 4 3 2 8" xfId="1001" xr:uid="{00000000-0005-0000-0000-0000A0000000}"/>
    <cellStyle name="40% - akcent 4 4 3 2 8 2" xfId="1758" xr:uid="{E36065BA-5D1B-496A-80E6-5F35F9BDD491}"/>
    <cellStyle name="40% - akcent 4 4 3 2 9" xfId="1278" xr:uid="{6DF75944-A991-4CA0-9FB5-EB1405796403}"/>
    <cellStyle name="40% - akcent 4 4 3 3" xfId="134" xr:uid="{00000000-0005-0000-0000-0000A1000000}"/>
    <cellStyle name="40% - akcent 4 4 3 3 2" xfId="435" xr:uid="{00000000-0005-0000-0000-0000A2000000}"/>
    <cellStyle name="40% - akcent 4 4 3 3 2 2" xfId="1451" xr:uid="{0E55179D-FD35-46AA-A55D-6616B0E25259}"/>
    <cellStyle name="40% - akcent 4 4 3 3 3" xfId="733" xr:uid="{00000000-0005-0000-0000-0000A3000000}"/>
    <cellStyle name="40% - akcent 4 4 3 3 3 2" xfId="1608" xr:uid="{E8EBAD21-7404-4EB3-9614-7B192E12DCFF}"/>
    <cellStyle name="40% - akcent 4 4 3 3 4" xfId="1031" xr:uid="{00000000-0005-0000-0000-0000A4000000}"/>
    <cellStyle name="40% - akcent 4 4 3 3 4 2" xfId="1777" xr:uid="{FEE43D31-AFAD-4A9D-AA96-D870DA19F5F2}"/>
    <cellStyle name="40% - akcent 4 4 3 3 5" xfId="1295" xr:uid="{307F15B7-72D3-4D71-9969-553C0F58D44C}"/>
    <cellStyle name="40% - akcent 4 4 3 4" xfId="187" xr:uid="{00000000-0005-0000-0000-0000A5000000}"/>
    <cellStyle name="40% - akcent 4 4 3 4 2" xfId="488" xr:uid="{00000000-0005-0000-0000-0000A6000000}"/>
    <cellStyle name="40% - akcent 4 4 3 4 2 2" xfId="1479" xr:uid="{41372014-7A07-40A0-B2E2-D2E389571115}"/>
    <cellStyle name="40% - akcent 4 4 3 4 3" xfId="786" xr:uid="{00000000-0005-0000-0000-0000A7000000}"/>
    <cellStyle name="40% - akcent 4 4 3 4 3 2" xfId="1639" xr:uid="{F647D246-7DAB-4A0F-8BF6-1DF0BA77B472}"/>
    <cellStyle name="40% - akcent 4 4 3 4 4" xfId="1084" xr:uid="{00000000-0005-0000-0000-0000A8000000}"/>
    <cellStyle name="40% - akcent 4 4 3 4 4 2" xfId="1805" xr:uid="{71499A0E-B166-4AB3-801E-C18826E4F323}"/>
    <cellStyle name="40% - akcent 4 4 3 4 5" xfId="1325" xr:uid="{88A115E4-01E8-4F9D-88A9-656E9F06CBBA}"/>
    <cellStyle name="40% - akcent 4 4 3 5" xfId="241" xr:uid="{00000000-0005-0000-0000-0000A9000000}"/>
    <cellStyle name="40% - akcent 4 4 3 5 2" xfId="542" xr:uid="{00000000-0005-0000-0000-0000AA000000}"/>
    <cellStyle name="40% - akcent 4 4 3 5 2 2" xfId="1509" xr:uid="{CEDDB7D2-C400-464A-B64D-4A95173A190D}"/>
    <cellStyle name="40% - akcent 4 4 3 5 3" xfId="840" xr:uid="{00000000-0005-0000-0000-0000AB000000}"/>
    <cellStyle name="40% - akcent 4 4 3 5 3 2" xfId="1669" xr:uid="{65C9F144-EC4F-45B3-AB22-1DFFE6A4B01C}"/>
    <cellStyle name="40% - akcent 4 4 3 5 4" xfId="1138" xr:uid="{00000000-0005-0000-0000-0000AC000000}"/>
    <cellStyle name="40% - akcent 4 4 3 5 4 2" xfId="1833" xr:uid="{0DA428A8-7AA1-43F7-AE0C-A40ECE188175}"/>
    <cellStyle name="40% - akcent 4 4 3 5 5" xfId="1353" xr:uid="{84D9F29B-E243-4423-8D49-1409B29E6FE4}"/>
    <cellStyle name="40% - akcent 4 4 3 6" xfId="294" xr:uid="{00000000-0005-0000-0000-0000AD000000}"/>
    <cellStyle name="40% - akcent 4 4 3 6 2" xfId="595" xr:uid="{00000000-0005-0000-0000-0000AE000000}"/>
    <cellStyle name="40% - akcent 4 4 3 6 2 2" xfId="1539" xr:uid="{EFFFE4E2-C7F8-427A-B1D2-8AA953B04D8D}"/>
    <cellStyle name="40% - akcent 4 4 3 6 3" xfId="893" xr:uid="{00000000-0005-0000-0000-0000AF000000}"/>
    <cellStyle name="40% - akcent 4 4 3 6 3 2" xfId="1697" xr:uid="{D6BB0C4B-B37C-4CE6-8188-02DACAC75783}"/>
    <cellStyle name="40% - akcent 4 4 3 6 4" xfId="1191" xr:uid="{00000000-0005-0000-0000-0000B0000000}"/>
    <cellStyle name="40% - akcent 4 4 3 6 4 2" xfId="1862" xr:uid="{9412F516-DEF4-42F4-864C-0795FA9D1FAD}"/>
    <cellStyle name="40% - akcent 4 4 3 6 5" xfId="1381" xr:uid="{08C5A7E4-121C-4010-ACA2-D108F1971358}"/>
    <cellStyle name="40% - akcent 4 4 3 7" xfId="359" xr:uid="{00000000-0005-0000-0000-0000B1000000}"/>
    <cellStyle name="40% - akcent 4 4 3 7 2" xfId="660" xr:uid="{00000000-0005-0000-0000-0000B2000000}"/>
    <cellStyle name="40% - akcent 4 4 3 7 2 2" xfId="1568" xr:uid="{84CE9E79-01E3-4C8B-9A8C-5674730E9C4C}"/>
    <cellStyle name="40% - akcent 4 4 3 7 3" xfId="958" xr:uid="{00000000-0005-0000-0000-0000B3000000}"/>
    <cellStyle name="40% - akcent 4 4 3 7 3 2" xfId="1736" xr:uid="{139A694F-C160-49D7-A9EC-56181153C412}"/>
    <cellStyle name="40% - akcent 4 4 3 7 4" xfId="1246" xr:uid="{00000000-0005-0000-0000-0000B4000000}"/>
    <cellStyle name="40% - akcent 4 4 3 7 4 2" xfId="1891" xr:uid="{16062016-C958-4770-B5B8-EA58E4E50630}"/>
    <cellStyle name="40% - akcent 4 4 3 7 5" xfId="1410" xr:uid="{078FAECE-BF7F-4DC6-B3BA-B427B87636EA}"/>
    <cellStyle name="40% - akcent 4 4 3 8" xfId="382" xr:uid="{00000000-0005-0000-0000-0000B5000000}"/>
    <cellStyle name="40% - akcent 4 4 3 8 2" xfId="1423" xr:uid="{4C140609-F819-43CF-A11D-92B1F9138B1E}"/>
    <cellStyle name="40% - akcent 4 4 3 9" xfId="680" xr:uid="{00000000-0005-0000-0000-0000B6000000}"/>
    <cellStyle name="40% - akcent 4 4 3 9 2" xfId="1580" xr:uid="{452FDDD0-FC84-4AFE-98DB-E2B3E5CAAD16}"/>
    <cellStyle name="40% - akcent 4 4 4" xfId="93" xr:uid="{00000000-0005-0000-0000-0000B7000000}"/>
    <cellStyle name="40% - akcent 4 4 4 2" xfId="147" xr:uid="{00000000-0005-0000-0000-0000B8000000}"/>
    <cellStyle name="40% - akcent 4 4 4 2 2" xfId="448" xr:uid="{00000000-0005-0000-0000-0000B9000000}"/>
    <cellStyle name="40% - akcent 4 4 4 2 2 2" xfId="1457" xr:uid="{7B1971D9-6BBD-4A71-A870-04E73C042F1F}"/>
    <cellStyle name="40% - akcent 4 4 4 2 3" xfId="746" xr:uid="{00000000-0005-0000-0000-0000BA000000}"/>
    <cellStyle name="40% - akcent 4 4 4 2 3 2" xfId="1616" xr:uid="{714DFBED-9A82-4F3A-9A72-4076356B1079}"/>
    <cellStyle name="40% - akcent 4 4 4 2 4" xfId="1044" xr:uid="{00000000-0005-0000-0000-0000BB000000}"/>
    <cellStyle name="40% - akcent 4 4 4 2 4 2" xfId="1783" xr:uid="{290FF58A-4880-47E3-BF10-F6371A04E86A}"/>
    <cellStyle name="40% - akcent 4 4 4 2 5" xfId="1301" xr:uid="{296C8062-23E8-4987-9840-8E14950559EF}"/>
    <cellStyle name="40% - akcent 4 4 4 3" xfId="200" xr:uid="{00000000-0005-0000-0000-0000BC000000}"/>
    <cellStyle name="40% - akcent 4 4 4 3 2" xfId="501" xr:uid="{00000000-0005-0000-0000-0000BD000000}"/>
    <cellStyle name="40% - akcent 4 4 4 3 2 2" xfId="1486" xr:uid="{0545894A-D61F-40F4-BBF6-B10212F8BDE5}"/>
    <cellStyle name="40% - akcent 4 4 4 3 3" xfId="799" xr:uid="{00000000-0005-0000-0000-0000BE000000}"/>
    <cellStyle name="40% - akcent 4 4 4 3 3 2" xfId="1645" xr:uid="{DBCFB4A8-257B-4FB9-9A6D-FB6590634B77}"/>
    <cellStyle name="40% - akcent 4 4 4 3 4" xfId="1097" xr:uid="{00000000-0005-0000-0000-0000BF000000}"/>
    <cellStyle name="40% - akcent 4 4 4 3 4 2" xfId="1811" xr:uid="{108BE229-07C6-47A2-AF96-509304D131B2}"/>
    <cellStyle name="40% - akcent 4 4 4 3 5" xfId="1331" xr:uid="{13784828-750F-4D92-A57C-AA1E06205ED9}"/>
    <cellStyle name="40% - akcent 4 4 4 4" xfId="254" xr:uid="{00000000-0005-0000-0000-0000C0000000}"/>
    <cellStyle name="40% - akcent 4 4 4 4 2" xfId="555" xr:uid="{00000000-0005-0000-0000-0000C1000000}"/>
    <cellStyle name="40% - akcent 4 4 4 4 2 2" xfId="1516" xr:uid="{0B2C33B3-83DE-42C4-B20A-49039D46F718}"/>
    <cellStyle name="40% - akcent 4 4 4 4 3" xfId="853" xr:uid="{00000000-0005-0000-0000-0000C2000000}"/>
    <cellStyle name="40% - akcent 4 4 4 4 3 2" xfId="1675" xr:uid="{D3C2F709-564B-4402-8705-F1A9B3797825}"/>
    <cellStyle name="40% - akcent 4 4 4 4 4" xfId="1151" xr:uid="{00000000-0005-0000-0000-0000C3000000}"/>
    <cellStyle name="40% - akcent 4 4 4 4 4 2" xfId="1839" xr:uid="{44070916-CA8F-4264-A3ED-A5CC68D0C21A}"/>
    <cellStyle name="40% - akcent 4 4 4 4 5" xfId="1359" xr:uid="{2A37B94D-5E8E-4421-B0D9-BDE61546DB7C}"/>
    <cellStyle name="40% - akcent 4 4 4 5" xfId="307" xr:uid="{00000000-0005-0000-0000-0000C4000000}"/>
    <cellStyle name="40% - akcent 4 4 4 5 2" xfId="608" xr:uid="{00000000-0005-0000-0000-0000C5000000}"/>
    <cellStyle name="40% - akcent 4 4 4 5 2 2" xfId="1545" xr:uid="{E3811F18-165D-40AA-9E3A-83F5C9B32130}"/>
    <cellStyle name="40% - akcent 4 4 4 5 3" xfId="906" xr:uid="{00000000-0005-0000-0000-0000C6000000}"/>
    <cellStyle name="40% - akcent 4 4 4 5 3 2" xfId="1703" xr:uid="{87A73FA1-46C0-498A-A0F3-6C89803C86AC}"/>
    <cellStyle name="40% - akcent 4 4 4 5 4" xfId="1204" xr:uid="{00000000-0005-0000-0000-0000C7000000}"/>
    <cellStyle name="40% - akcent 4 4 4 5 4 2" xfId="1868" xr:uid="{30999D91-79D1-40B2-90A4-3E39211B7277}"/>
    <cellStyle name="40% - akcent 4 4 4 5 5" xfId="1387" xr:uid="{ACC2AEF5-2AC5-408F-9D3D-692E25292ABB}"/>
    <cellStyle name="40% - akcent 4 4 4 6" xfId="395" xr:uid="{00000000-0005-0000-0000-0000C8000000}"/>
    <cellStyle name="40% - akcent 4 4 4 6 2" xfId="1429" xr:uid="{DF2DA539-7B49-4921-89C4-F45B26D5F93D}"/>
    <cellStyle name="40% - akcent 4 4 4 7" xfId="693" xr:uid="{00000000-0005-0000-0000-0000C9000000}"/>
    <cellStyle name="40% - akcent 4 4 4 7 2" xfId="1586" xr:uid="{C15B3ED2-F0B8-4554-A219-D2CBE37BC219}"/>
    <cellStyle name="40% - akcent 4 4 4 8" xfId="991" xr:uid="{00000000-0005-0000-0000-0000CA000000}"/>
    <cellStyle name="40% - akcent 4 4 4 8 2" xfId="1753" xr:uid="{07CF1279-E204-42BF-B61F-653D01828921}"/>
    <cellStyle name="40% - akcent 4 4 4 9" xfId="1272" xr:uid="{105EAAF8-2713-435A-9BAC-9C2000CD5944}"/>
    <cellStyle name="40% - akcent 4 4 5" xfId="126" xr:uid="{00000000-0005-0000-0000-0000CB000000}"/>
    <cellStyle name="40% - akcent 4 4 5 2" xfId="427" xr:uid="{00000000-0005-0000-0000-0000CC000000}"/>
    <cellStyle name="40% - akcent 4 4 5 2 2" xfId="1446" xr:uid="{EA9C1A4E-FE40-4FD4-8FC8-7FA96D87947B}"/>
    <cellStyle name="40% - akcent 4 4 5 3" xfId="725" xr:uid="{00000000-0005-0000-0000-0000CD000000}"/>
    <cellStyle name="40% - akcent 4 4 5 3 2" xfId="1603" xr:uid="{089B7CD9-2D37-4EFE-B9B4-253530DE4CB9}"/>
    <cellStyle name="40% - akcent 4 4 5 4" xfId="1023" xr:uid="{00000000-0005-0000-0000-0000CE000000}"/>
    <cellStyle name="40% - akcent 4 4 5 4 2" xfId="1772" xr:uid="{A6ABDAA3-930E-4BA5-A08E-969B102642C9}"/>
    <cellStyle name="40% - akcent 4 4 5 5" xfId="1290" xr:uid="{34F04907-2225-40FA-963A-B25D507EF92B}"/>
    <cellStyle name="40% - akcent 4 4 6" xfId="179" xr:uid="{00000000-0005-0000-0000-0000CF000000}"/>
    <cellStyle name="40% - akcent 4 4 6 2" xfId="480" xr:uid="{00000000-0005-0000-0000-0000D0000000}"/>
    <cellStyle name="40% - akcent 4 4 6 2 2" xfId="1474" xr:uid="{81CEF9E3-1AC4-4400-BD44-6A6D758C82B0}"/>
    <cellStyle name="40% - akcent 4 4 6 3" xfId="778" xr:uid="{00000000-0005-0000-0000-0000D1000000}"/>
    <cellStyle name="40% - akcent 4 4 6 3 2" xfId="1633" xr:uid="{0904FFBA-3A6C-4D9C-B58D-3B8A56FCD99D}"/>
    <cellStyle name="40% - akcent 4 4 6 4" xfId="1076" xr:uid="{00000000-0005-0000-0000-0000D2000000}"/>
    <cellStyle name="40% - akcent 4 4 6 4 2" xfId="1800" xr:uid="{90C75B3F-257F-4184-9093-E95D62464B7E}"/>
    <cellStyle name="40% - akcent 4 4 6 5" xfId="1319" xr:uid="{C74BB960-DBC2-4ECF-986D-315B0FD586CA}"/>
    <cellStyle name="40% - akcent 4 4 7" xfId="233" xr:uid="{00000000-0005-0000-0000-0000D3000000}"/>
    <cellStyle name="40% - akcent 4 4 7 2" xfId="534" xr:uid="{00000000-0005-0000-0000-0000D4000000}"/>
    <cellStyle name="40% - akcent 4 4 7 2 2" xfId="1504" xr:uid="{25CD0B58-8867-476C-9305-C22AF1FC7855}"/>
    <cellStyle name="40% - akcent 4 4 7 3" xfId="832" xr:uid="{00000000-0005-0000-0000-0000D5000000}"/>
    <cellStyle name="40% - akcent 4 4 7 3 2" xfId="1664" xr:uid="{3E608A50-A3FE-4F99-B39C-75948D8A949D}"/>
    <cellStyle name="40% - akcent 4 4 7 4" xfId="1130" xr:uid="{00000000-0005-0000-0000-0000D6000000}"/>
    <cellStyle name="40% - akcent 4 4 7 4 2" xfId="1828" xr:uid="{6998C98E-1B13-4BEA-BB83-27C3B0DA316F}"/>
    <cellStyle name="40% - akcent 4 4 7 5" xfId="1348" xr:uid="{E753E68A-BF6D-4B27-9229-7F2B11075B38}"/>
    <cellStyle name="40% - akcent 4 4 8" xfId="286" xr:uid="{00000000-0005-0000-0000-0000D7000000}"/>
    <cellStyle name="40% - akcent 4 4 8 2" xfId="587" xr:uid="{00000000-0005-0000-0000-0000D8000000}"/>
    <cellStyle name="40% - akcent 4 4 8 2 2" xfId="1533" xr:uid="{22EF26E9-345A-4E1E-A25F-39E3828CEC86}"/>
    <cellStyle name="40% - akcent 4 4 8 3" xfId="885" xr:uid="{00000000-0005-0000-0000-0000D9000000}"/>
    <cellStyle name="40% - akcent 4 4 8 3 2" xfId="1692" xr:uid="{03BAF66E-C383-4FAB-8499-C888E31F3181}"/>
    <cellStyle name="40% - akcent 4 4 8 4" xfId="1183" xr:uid="{00000000-0005-0000-0000-0000DA000000}"/>
    <cellStyle name="40% - akcent 4 4 8 4 2" xfId="1857" xr:uid="{4DF27694-A00B-4069-83BD-EA2AC99ABC38}"/>
    <cellStyle name="40% - akcent 4 4 8 5" xfId="1376" xr:uid="{0C5A6127-E3AB-4524-ABA1-F669C2773886}"/>
    <cellStyle name="40% - akcent 4 4 9" xfId="350" xr:uid="{00000000-0005-0000-0000-0000DB000000}"/>
    <cellStyle name="40% - akcent 4 4 9 2" xfId="651" xr:uid="{00000000-0005-0000-0000-0000DC000000}"/>
    <cellStyle name="40% - akcent 4 4 9 2 2" xfId="1563" xr:uid="{96D26335-3E32-4B79-9CAB-1BF1DCFA2513}"/>
    <cellStyle name="40% - akcent 4 4 9 3" xfId="949" xr:uid="{00000000-0005-0000-0000-0000DD000000}"/>
    <cellStyle name="40% - akcent 4 4 9 3 2" xfId="1731" xr:uid="{35880C2E-8A29-41BF-80A9-5902382C1377}"/>
    <cellStyle name="40% - akcent 4 4 9 4" xfId="1237" xr:uid="{00000000-0005-0000-0000-0000DE000000}"/>
    <cellStyle name="40% - akcent 4 4 9 4 2" xfId="1886" xr:uid="{1927A805-1E9C-4431-8B89-7171A39F2D10}"/>
    <cellStyle name="40% - akcent 4 4 9 5" xfId="1405" xr:uid="{F7CBD6F8-1050-4E9C-AEC9-AFAEB6C96102}"/>
    <cellStyle name="40% - akcent 5 2" xfId="16" xr:uid="{00000000-0005-0000-0000-0000DF000000}"/>
    <cellStyle name="40% - akcent 6 2" xfId="17" xr:uid="{00000000-0005-0000-0000-0000E0000000}"/>
    <cellStyle name="60% - akcent 1 2" xfId="18" xr:uid="{00000000-0005-0000-0000-0000E1000000}"/>
    <cellStyle name="60% - akcent 2 2" xfId="19" xr:uid="{00000000-0005-0000-0000-0000E2000000}"/>
    <cellStyle name="60% - akcent 3 2" xfId="20" xr:uid="{00000000-0005-0000-0000-0000E3000000}"/>
    <cellStyle name="60% - akcent 4 2" xfId="21" xr:uid="{00000000-0005-0000-0000-0000E4000000}"/>
    <cellStyle name="60% - akcent 4 2 2" xfId="50" xr:uid="{00000000-0005-0000-0000-0000E5000000}"/>
    <cellStyle name="60% - akcent 5 2" xfId="22" xr:uid="{00000000-0005-0000-0000-0000E6000000}"/>
    <cellStyle name="60% - akcent 6 2" xfId="23" xr:uid="{00000000-0005-0000-0000-0000E7000000}"/>
    <cellStyle name="Akcent 1 2" xfId="24" xr:uid="{00000000-0005-0000-0000-0000E8000000}"/>
    <cellStyle name="Akcent 2 2" xfId="25" xr:uid="{00000000-0005-0000-0000-0000E9000000}"/>
    <cellStyle name="Akcent 2 3" xfId="52" xr:uid="{00000000-0005-0000-0000-0000EA000000}"/>
    <cellStyle name="Akcent 3 2" xfId="26" xr:uid="{00000000-0005-0000-0000-0000EB000000}"/>
    <cellStyle name="Akcent 3 3" xfId="54" xr:uid="{00000000-0005-0000-0000-0000EC000000}"/>
    <cellStyle name="Akcent 4 2" xfId="27" xr:uid="{00000000-0005-0000-0000-0000ED000000}"/>
    <cellStyle name="Akcent 5 2" xfId="28" xr:uid="{00000000-0005-0000-0000-0000EE000000}"/>
    <cellStyle name="Akcent 6 2" xfId="29" xr:uid="{00000000-0005-0000-0000-0000EF000000}"/>
    <cellStyle name="Dane wejściowe 2" xfId="30" xr:uid="{00000000-0005-0000-0000-0000F0000000}"/>
    <cellStyle name="Dane wejściowe 2 2" xfId="55" xr:uid="{00000000-0005-0000-0000-0000F1000000}"/>
    <cellStyle name="Dane wejściowe 2 2 2" xfId="344" xr:uid="{00000000-0005-0000-0000-0000F2000000}"/>
    <cellStyle name="Dane wejściowe 2 2 2 2" xfId="645" xr:uid="{00000000-0005-0000-0000-0000F3000000}"/>
    <cellStyle name="Dane wejściowe 2 2 2 2 2" xfId="1500" xr:uid="{20922014-8928-4310-B7F1-09FD4CC26C46}"/>
    <cellStyle name="Dane wejściowe 2 2 2 3" xfId="943" xr:uid="{00000000-0005-0000-0000-0000F4000000}"/>
    <cellStyle name="Dane wejściowe 2 2 2 3 2" xfId="1725" xr:uid="{E40CD263-A854-4BD4-B186-7466307D0BAC}"/>
    <cellStyle name="Dane wejściowe 2 2 2 3 3" xfId="1910" xr:uid="{5EE54F7B-FA83-4F56-B3CD-8BD5E6D9DCEA}"/>
    <cellStyle name="Dane wejściowe 2 2 2 4" xfId="1261" xr:uid="{E048B840-59F4-4966-813F-9BC8F450DEEB}"/>
    <cellStyle name="Dane wejściowe 2 2 3" xfId="1535" xr:uid="{866EC0B2-663B-4304-A106-18246F80A069}"/>
    <cellStyle name="Dane wejściowe 2 3" xfId="337" xr:uid="{00000000-0005-0000-0000-0000F5000000}"/>
    <cellStyle name="Dane wejściowe 2 3 2" xfId="638" xr:uid="{00000000-0005-0000-0000-0000F6000000}"/>
    <cellStyle name="Dane wejściowe 2 3 2 2" xfId="1635" xr:uid="{EE01FBBF-3E8B-4F8F-91D1-A4ADCDF7888B}"/>
    <cellStyle name="Dane wejściowe 2 3 3" xfId="936" xr:uid="{00000000-0005-0000-0000-0000F7000000}"/>
    <cellStyle name="Dane wejściowe 2 3 3 2" xfId="1718" xr:uid="{87AE940D-8B63-444F-AD9F-9B594668A92C}"/>
    <cellStyle name="Dane wejściowe 2 3 3 3" xfId="1902" xr:uid="{8508531A-95E2-45DF-A48F-27A2C5E89216}"/>
    <cellStyle name="Dane wejściowe 2 3 4" xfId="1321" xr:uid="{B1977843-56B0-471A-A32D-8E013BA6A920}"/>
    <cellStyle name="Dane wejściowe 2 4" xfId="1897" xr:uid="{B3759FB5-E2A4-4DA2-B781-DC584760B3CB}"/>
    <cellStyle name="Dane wyjściowe 2" xfId="31" xr:uid="{00000000-0005-0000-0000-0000F8000000}"/>
    <cellStyle name="Dane wyjściowe 2 2" xfId="56" xr:uid="{00000000-0005-0000-0000-0000F9000000}"/>
    <cellStyle name="Dane wyjściowe 2 2 2" xfId="345" xr:uid="{00000000-0005-0000-0000-0000FA000000}"/>
    <cellStyle name="Dane wyjściowe 2 2 2 2" xfId="646" xr:uid="{00000000-0005-0000-0000-0000FB000000}"/>
    <cellStyle name="Dane wyjściowe 2 2 2 2 2" xfId="1912" xr:uid="{AD92E001-EC10-49D3-9901-BCD1980CA2FD}"/>
    <cellStyle name="Dane wyjściowe 2 2 2 3" xfId="944" xr:uid="{00000000-0005-0000-0000-0000FC000000}"/>
    <cellStyle name="Dane wyjściowe 2 2 2 3 2" xfId="1726" xr:uid="{164B014C-7B26-4174-BA12-2EDF5E3F2A42}"/>
    <cellStyle name="Dane wyjściowe 2 2 2 3 3" xfId="1898" xr:uid="{E6C2AAC3-6E13-425F-B4B0-A785540F5021}"/>
    <cellStyle name="Dane wyjściowe 2 2 2 4" xfId="1904" xr:uid="{C4318AD2-222C-440E-8FA5-8F0F42676FF1}"/>
    <cellStyle name="Dane wyjściowe 2 2 3" xfId="1907" xr:uid="{0C49F1B8-2271-4122-9913-10F009401D60}"/>
    <cellStyle name="Dane wyjściowe 2 3" xfId="338" xr:uid="{00000000-0005-0000-0000-0000FD000000}"/>
    <cellStyle name="Dane wyjściowe 2 3 2" xfId="639" xr:uid="{00000000-0005-0000-0000-0000FE000000}"/>
    <cellStyle name="Dane wyjściowe 2 3 2 2" xfId="1908" xr:uid="{5993EBF3-75F2-4060-AB1A-43E8E36981D1}"/>
    <cellStyle name="Dane wyjściowe 2 3 3" xfId="937" xr:uid="{00000000-0005-0000-0000-0000FF000000}"/>
    <cellStyle name="Dane wyjściowe 2 3 3 2" xfId="1719" xr:uid="{BB6AB4D9-122A-4587-9623-063DC70933A2}"/>
    <cellStyle name="Dane wyjściowe 2 3 3 3" xfId="1255" xr:uid="{DAA088CF-A2A5-42DF-B0BB-1B07CF3EDD7C}"/>
    <cellStyle name="Dane wyjściowe 2 3 4" xfId="1759" xr:uid="{1849BB2B-FC28-40BA-914A-D7BACBBE9037}"/>
    <cellStyle name="Dane wyjściowe 2 4" xfId="1660" xr:uid="{794E6E20-1D94-461D-B1C4-0991CFF00BFE}"/>
    <cellStyle name="Dobre 2" xfId="32" xr:uid="{00000000-0005-0000-0000-000000010000}"/>
    <cellStyle name="Dziesiętny" xfId="118" builtinId="3"/>
    <cellStyle name="Dziesiętny [0] 2" xfId="87" xr:uid="{00000000-0005-0000-0000-000002010000}"/>
    <cellStyle name="Dziesiętny [0] 2 10" xfId="985" xr:uid="{00000000-0005-0000-0000-000003010000}"/>
    <cellStyle name="Dziesiętny [0] 2 2" xfId="111" xr:uid="{00000000-0005-0000-0000-000004010000}"/>
    <cellStyle name="Dziesiętny [0] 2 2 2" xfId="165" xr:uid="{00000000-0005-0000-0000-000005010000}"/>
    <cellStyle name="Dziesiętny [0] 2 2 2 2" xfId="466" xr:uid="{00000000-0005-0000-0000-000006010000}"/>
    <cellStyle name="Dziesiętny [0] 2 2 2 3" xfId="764" xr:uid="{00000000-0005-0000-0000-000007010000}"/>
    <cellStyle name="Dziesiętny [0] 2 2 2 4" xfId="1062" xr:uid="{00000000-0005-0000-0000-000008010000}"/>
    <cellStyle name="Dziesiętny [0] 2 2 3" xfId="218" xr:uid="{00000000-0005-0000-0000-000009010000}"/>
    <cellStyle name="Dziesiętny [0] 2 2 3 2" xfId="519" xr:uid="{00000000-0005-0000-0000-00000A010000}"/>
    <cellStyle name="Dziesiętny [0] 2 2 3 3" xfId="817" xr:uid="{00000000-0005-0000-0000-00000B010000}"/>
    <cellStyle name="Dziesiętny [0] 2 2 3 4" xfId="1115" xr:uid="{00000000-0005-0000-0000-00000C010000}"/>
    <cellStyle name="Dziesiętny [0] 2 2 4" xfId="272" xr:uid="{00000000-0005-0000-0000-00000D010000}"/>
    <cellStyle name="Dziesiętny [0] 2 2 4 2" xfId="573" xr:uid="{00000000-0005-0000-0000-00000E010000}"/>
    <cellStyle name="Dziesiętny [0] 2 2 4 3" xfId="871" xr:uid="{00000000-0005-0000-0000-00000F010000}"/>
    <cellStyle name="Dziesiętny [0] 2 2 4 4" xfId="1169" xr:uid="{00000000-0005-0000-0000-000010010000}"/>
    <cellStyle name="Dziesiętny [0] 2 2 5" xfId="325" xr:uid="{00000000-0005-0000-0000-000011010000}"/>
    <cellStyle name="Dziesiętny [0] 2 2 5 2" xfId="626" xr:uid="{00000000-0005-0000-0000-000012010000}"/>
    <cellStyle name="Dziesiętny [0] 2 2 5 3" xfId="924" xr:uid="{00000000-0005-0000-0000-000013010000}"/>
    <cellStyle name="Dziesiętny [0] 2 2 5 4" xfId="1222" xr:uid="{00000000-0005-0000-0000-000014010000}"/>
    <cellStyle name="Dziesiętny [0] 2 2 6" xfId="413" xr:uid="{00000000-0005-0000-0000-000015010000}"/>
    <cellStyle name="Dziesiętny [0] 2 2 7" xfId="711" xr:uid="{00000000-0005-0000-0000-000016010000}"/>
    <cellStyle name="Dziesiętny [0] 2 2 8" xfId="1009" xr:uid="{00000000-0005-0000-0000-000017010000}"/>
    <cellStyle name="Dziesiętny [0] 2 3" xfId="141" xr:uid="{00000000-0005-0000-0000-000018010000}"/>
    <cellStyle name="Dziesiętny [0] 2 3 2" xfId="442" xr:uid="{00000000-0005-0000-0000-000019010000}"/>
    <cellStyle name="Dziesiętny [0] 2 3 3" xfId="740" xr:uid="{00000000-0005-0000-0000-00001A010000}"/>
    <cellStyle name="Dziesiętny [0] 2 3 4" xfId="1038" xr:uid="{00000000-0005-0000-0000-00001B010000}"/>
    <cellStyle name="Dziesiętny [0] 2 4" xfId="194" xr:uid="{00000000-0005-0000-0000-00001C010000}"/>
    <cellStyle name="Dziesiętny [0] 2 4 2" xfId="495" xr:uid="{00000000-0005-0000-0000-00001D010000}"/>
    <cellStyle name="Dziesiętny [0] 2 4 3" xfId="793" xr:uid="{00000000-0005-0000-0000-00001E010000}"/>
    <cellStyle name="Dziesiętny [0] 2 4 4" xfId="1091" xr:uid="{00000000-0005-0000-0000-00001F010000}"/>
    <cellStyle name="Dziesiętny [0] 2 5" xfId="248" xr:uid="{00000000-0005-0000-0000-000020010000}"/>
    <cellStyle name="Dziesiętny [0] 2 5 2" xfId="549" xr:uid="{00000000-0005-0000-0000-000021010000}"/>
    <cellStyle name="Dziesiętny [0] 2 5 3" xfId="847" xr:uid="{00000000-0005-0000-0000-000022010000}"/>
    <cellStyle name="Dziesiętny [0] 2 5 4" xfId="1145" xr:uid="{00000000-0005-0000-0000-000023010000}"/>
    <cellStyle name="Dziesiętny [0] 2 6" xfId="301" xr:uid="{00000000-0005-0000-0000-000024010000}"/>
    <cellStyle name="Dziesiętny [0] 2 6 2" xfId="602" xr:uid="{00000000-0005-0000-0000-000025010000}"/>
    <cellStyle name="Dziesiętny [0] 2 6 3" xfId="900" xr:uid="{00000000-0005-0000-0000-000026010000}"/>
    <cellStyle name="Dziesiętny [0] 2 6 4" xfId="1198" xr:uid="{00000000-0005-0000-0000-000027010000}"/>
    <cellStyle name="Dziesiętny [0] 2 7" xfId="366" xr:uid="{00000000-0005-0000-0000-000028010000}"/>
    <cellStyle name="Dziesiętny [0] 2 7 2" xfId="667" xr:uid="{00000000-0005-0000-0000-000029010000}"/>
    <cellStyle name="Dziesiętny [0] 2 7 3" xfId="965" xr:uid="{00000000-0005-0000-0000-00002A010000}"/>
    <cellStyle name="Dziesiętny [0] 2 7 4" xfId="1253" xr:uid="{00000000-0005-0000-0000-00002B010000}"/>
    <cellStyle name="Dziesiętny [0] 2 8" xfId="389" xr:uid="{00000000-0005-0000-0000-00002C010000}"/>
    <cellStyle name="Dziesiętny [0] 2 9" xfId="687" xr:uid="{00000000-0005-0000-0000-00002D010000}"/>
    <cellStyle name="Dziesiętny 10" xfId="110" xr:uid="{00000000-0005-0000-0000-00002E010000}"/>
    <cellStyle name="Dziesiętny 10 2" xfId="164" xr:uid="{00000000-0005-0000-0000-00002F010000}"/>
    <cellStyle name="Dziesiętny 10 2 2" xfId="465" xr:uid="{00000000-0005-0000-0000-000030010000}"/>
    <cellStyle name="Dziesiętny 10 2 3" xfId="763" xr:uid="{00000000-0005-0000-0000-000031010000}"/>
    <cellStyle name="Dziesiętny 10 2 4" xfId="1061" xr:uid="{00000000-0005-0000-0000-000032010000}"/>
    <cellStyle name="Dziesiętny 10 3" xfId="217" xr:uid="{00000000-0005-0000-0000-000033010000}"/>
    <cellStyle name="Dziesiętny 10 3 2" xfId="518" xr:uid="{00000000-0005-0000-0000-000034010000}"/>
    <cellStyle name="Dziesiętny 10 3 3" xfId="816" xr:uid="{00000000-0005-0000-0000-000035010000}"/>
    <cellStyle name="Dziesiętny 10 3 4" xfId="1114" xr:uid="{00000000-0005-0000-0000-000036010000}"/>
    <cellStyle name="Dziesiętny 10 4" xfId="271" xr:uid="{00000000-0005-0000-0000-000037010000}"/>
    <cellStyle name="Dziesiętny 10 4 2" xfId="572" xr:uid="{00000000-0005-0000-0000-000038010000}"/>
    <cellStyle name="Dziesiętny 10 4 3" xfId="870" xr:uid="{00000000-0005-0000-0000-000039010000}"/>
    <cellStyle name="Dziesiętny 10 4 4" xfId="1168" xr:uid="{00000000-0005-0000-0000-00003A010000}"/>
    <cellStyle name="Dziesiętny 10 5" xfId="324" xr:uid="{00000000-0005-0000-0000-00003B010000}"/>
    <cellStyle name="Dziesiętny 10 5 2" xfId="625" xr:uid="{00000000-0005-0000-0000-00003C010000}"/>
    <cellStyle name="Dziesiętny 10 5 3" xfId="923" xr:uid="{00000000-0005-0000-0000-00003D010000}"/>
    <cellStyle name="Dziesiętny 10 5 4" xfId="1221" xr:uid="{00000000-0005-0000-0000-00003E010000}"/>
    <cellStyle name="Dziesiętny 10 6" xfId="412" xr:uid="{00000000-0005-0000-0000-00003F010000}"/>
    <cellStyle name="Dziesiętny 10 7" xfId="710" xr:uid="{00000000-0005-0000-0000-000040010000}"/>
    <cellStyle name="Dziesiętny 10 8" xfId="1008" xr:uid="{00000000-0005-0000-0000-000041010000}"/>
    <cellStyle name="Dziesiętny 11" xfId="89" xr:uid="{00000000-0005-0000-0000-000042010000}"/>
    <cellStyle name="Dziesiętny 11 2" xfId="143" xr:uid="{00000000-0005-0000-0000-000043010000}"/>
    <cellStyle name="Dziesiętny 11 2 2" xfId="444" xr:uid="{00000000-0005-0000-0000-000044010000}"/>
    <cellStyle name="Dziesiętny 11 2 3" xfId="742" xr:uid="{00000000-0005-0000-0000-000045010000}"/>
    <cellStyle name="Dziesiętny 11 2 4" xfId="1040" xr:uid="{00000000-0005-0000-0000-000046010000}"/>
    <cellStyle name="Dziesiętny 11 3" xfId="196" xr:uid="{00000000-0005-0000-0000-000047010000}"/>
    <cellStyle name="Dziesiętny 11 3 2" xfId="497" xr:uid="{00000000-0005-0000-0000-000048010000}"/>
    <cellStyle name="Dziesiętny 11 3 3" xfId="795" xr:uid="{00000000-0005-0000-0000-000049010000}"/>
    <cellStyle name="Dziesiętny 11 3 4" xfId="1093" xr:uid="{00000000-0005-0000-0000-00004A010000}"/>
    <cellStyle name="Dziesiętny 11 4" xfId="250" xr:uid="{00000000-0005-0000-0000-00004B010000}"/>
    <cellStyle name="Dziesiętny 11 4 2" xfId="551" xr:uid="{00000000-0005-0000-0000-00004C010000}"/>
    <cellStyle name="Dziesiętny 11 4 3" xfId="849" xr:uid="{00000000-0005-0000-0000-00004D010000}"/>
    <cellStyle name="Dziesiętny 11 4 4" xfId="1147" xr:uid="{00000000-0005-0000-0000-00004E010000}"/>
    <cellStyle name="Dziesiętny 11 5" xfId="303" xr:uid="{00000000-0005-0000-0000-00004F010000}"/>
    <cellStyle name="Dziesiętny 11 5 2" xfId="604" xr:uid="{00000000-0005-0000-0000-000050010000}"/>
    <cellStyle name="Dziesiętny 11 5 3" xfId="902" xr:uid="{00000000-0005-0000-0000-000051010000}"/>
    <cellStyle name="Dziesiętny 11 5 4" xfId="1200" xr:uid="{00000000-0005-0000-0000-000052010000}"/>
    <cellStyle name="Dziesiętny 11 6" xfId="391" xr:uid="{00000000-0005-0000-0000-000053010000}"/>
    <cellStyle name="Dziesiętny 11 7" xfId="689" xr:uid="{00000000-0005-0000-0000-000054010000}"/>
    <cellStyle name="Dziesiętny 11 8" xfId="987" xr:uid="{00000000-0005-0000-0000-000055010000}"/>
    <cellStyle name="Dziesiętny 12" xfId="171" xr:uid="{00000000-0005-0000-0000-000056010000}"/>
    <cellStyle name="Dziesiętny 12 2" xfId="472" xr:uid="{00000000-0005-0000-0000-000057010000}"/>
    <cellStyle name="Dziesiętny 12 3" xfId="770" xr:uid="{00000000-0005-0000-0000-000058010000}"/>
    <cellStyle name="Dziesiętny 12 4" xfId="1068" xr:uid="{00000000-0005-0000-0000-000059010000}"/>
    <cellStyle name="Dziesiętny 13" xfId="224" xr:uid="{00000000-0005-0000-0000-00005A010000}"/>
    <cellStyle name="Dziesiętny 13 2" xfId="525" xr:uid="{00000000-0005-0000-0000-00005B010000}"/>
    <cellStyle name="Dziesiętny 13 3" xfId="823" xr:uid="{00000000-0005-0000-0000-00005C010000}"/>
    <cellStyle name="Dziesiętny 13 4" xfId="1121" xr:uid="{00000000-0005-0000-0000-00005D010000}"/>
    <cellStyle name="Dziesiętny 14" xfId="228" xr:uid="{00000000-0005-0000-0000-00005E010000}"/>
    <cellStyle name="Dziesiętny 14 2" xfId="529" xr:uid="{00000000-0005-0000-0000-00005F010000}"/>
    <cellStyle name="Dziesiętny 14 3" xfId="827" xr:uid="{00000000-0005-0000-0000-000060010000}"/>
    <cellStyle name="Dziesiętny 14 4" xfId="1125" xr:uid="{00000000-0005-0000-0000-000061010000}"/>
    <cellStyle name="Dziesiętny 15" xfId="278" xr:uid="{00000000-0005-0000-0000-000062010000}"/>
    <cellStyle name="Dziesiętny 15 2" xfId="579" xr:uid="{00000000-0005-0000-0000-000063010000}"/>
    <cellStyle name="Dziesiętny 15 3" xfId="877" xr:uid="{00000000-0005-0000-0000-000064010000}"/>
    <cellStyle name="Dziesiętny 15 4" xfId="1175" xr:uid="{00000000-0005-0000-0000-000065010000}"/>
    <cellStyle name="Dziesiętny 16" xfId="331" xr:uid="{00000000-0005-0000-0000-000066010000}"/>
    <cellStyle name="Dziesiętny 16 2" xfId="632" xr:uid="{00000000-0005-0000-0000-000067010000}"/>
    <cellStyle name="Dziesiętny 16 3" xfId="930" xr:uid="{00000000-0005-0000-0000-000068010000}"/>
    <cellStyle name="Dziesiętny 16 4" xfId="1228" xr:uid="{00000000-0005-0000-0000-000069010000}"/>
    <cellStyle name="Dziesiętny 17" xfId="369" xr:uid="{00000000-0005-0000-0000-00006A010000}"/>
    <cellStyle name="Dziesiętny 18" xfId="419" xr:uid="{00000000-0005-0000-0000-00006B010000}"/>
    <cellStyle name="Dziesiętny 19" xfId="717" xr:uid="{00000000-0005-0000-0000-00006C010000}"/>
    <cellStyle name="Dziesiętny 2" xfId="3" xr:uid="{00000000-0005-0000-0000-00006D010000}"/>
    <cellStyle name="Dziesiętny 2 10" xfId="668" xr:uid="{00000000-0005-0000-0000-00006E010000}"/>
    <cellStyle name="Dziesiętny 2 11" xfId="966" xr:uid="{00000000-0005-0000-0000-00006F010000}"/>
    <cellStyle name="Dziesiętny 2 2" xfId="74" xr:uid="{00000000-0005-0000-0000-000070010000}"/>
    <cellStyle name="Dziesiętny 2 2 10" xfId="974" xr:uid="{00000000-0005-0000-0000-000071010000}"/>
    <cellStyle name="Dziesiętny 2 2 2" xfId="99" xr:uid="{00000000-0005-0000-0000-000072010000}"/>
    <cellStyle name="Dziesiętny 2 2 2 2" xfId="153" xr:uid="{00000000-0005-0000-0000-000073010000}"/>
    <cellStyle name="Dziesiętny 2 2 2 2 2" xfId="454" xr:uid="{00000000-0005-0000-0000-000074010000}"/>
    <cellStyle name="Dziesiętny 2 2 2 2 3" xfId="752" xr:uid="{00000000-0005-0000-0000-000075010000}"/>
    <cellStyle name="Dziesiętny 2 2 2 2 4" xfId="1050" xr:uid="{00000000-0005-0000-0000-000076010000}"/>
    <cellStyle name="Dziesiętny 2 2 2 3" xfId="206" xr:uid="{00000000-0005-0000-0000-000077010000}"/>
    <cellStyle name="Dziesiętny 2 2 2 3 2" xfId="507" xr:uid="{00000000-0005-0000-0000-000078010000}"/>
    <cellStyle name="Dziesiętny 2 2 2 3 3" xfId="805" xr:uid="{00000000-0005-0000-0000-000079010000}"/>
    <cellStyle name="Dziesiętny 2 2 2 3 4" xfId="1103" xr:uid="{00000000-0005-0000-0000-00007A010000}"/>
    <cellStyle name="Dziesiętny 2 2 2 4" xfId="260" xr:uid="{00000000-0005-0000-0000-00007B010000}"/>
    <cellStyle name="Dziesiętny 2 2 2 4 2" xfId="561" xr:uid="{00000000-0005-0000-0000-00007C010000}"/>
    <cellStyle name="Dziesiętny 2 2 2 4 3" xfId="859" xr:uid="{00000000-0005-0000-0000-00007D010000}"/>
    <cellStyle name="Dziesiętny 2 2 2 4 4" xfId="1157" xr:uid="{00000000-0005-0000-0000-00007E010000}"/>
    <cellStyle name="Dziesiętny 2 2 2 5" xfId="313" xr:uid="{00000000-0005-0000-0000-00007F010000}"/>
    <cellStyle name="Dziesiętny 2 2 2 5 2" xfId="614" xr:uid="{00000000-0005-0000-0000-000080010000}"/>
    <cellStyle name="Dziesiętny 2 2 2 5 3" xfId="912" xr:uid="{00000000-0005-0000-0000-000081010000}"/>
    <cellStyle name="Dziesiętny 2 2 2 5 4" xfId="1210" xr:uid="{00000000-0005-0000-0000-000082010000}"/>
    <cellStyle name="Dziesiętny 2 2 2 6" xfId="401" xr:uid="{00000000-0005-0000-0000-000083010000}"/>
    <cellStyle name="Dziesiętny 2 2 2 7" xfId="699" xr:uid="{00000000-0005-0000-0000-000084010000}"/>
    <cellStyle name="Dziesiętny 2 2 2 8" xfId="997" xr:uid="{00000000-0005-0000-0000-000085010000}"/>
    <cellStyle name="Dziesiętny 2 2 3" xfId="130" xr:uid="{00000000-0005-0000-0000-000086010000}"/>
    <cellStyle name="Dziesiętny 2 2 3 2" xfId="431" xr:uid="{00000000-0005-0000-0000-000087010000}"/>
    <cellStyle name="Dziesiętny 2 2 3 3" xfId="729" xr:uid="{00000000-0005-0000-0000-000088010000}"/>
    <cellStyle name="Dziesiętny 2 2 3 4" xfId="1027" xr:uid="{00000000-0005-0000-0000-000089010000}"/>
    <cellStyle name="Dziesiętny 2 2 4" xfId="183" xr:uid="{00000000-0005-0000-0000-00008A010000}"/>
    <cellStyle name="Dziesiętny 2 2 4 2" xfId="484" xr:uid="{00000000-0005-0000-0000-00008B010000}"/>
    <cellStyle name="Dziesiętny 2 2 4 3" xfId="782" xr:uid="{00000000-0005-0000-0000-00008C010000}"/>
    <cellStyle name="Dziesiętny 2 2 4 4" xfId="1080" xr:uid="{00000000-0005-0000-0000-00008D010000}"/>
    <cellStyle name="Dziesiętny 2 2 5" xfId="237" xr:uid="{00000000-0005-0000-0000-00008E010000}"/>
    <cellStyle name="Dziesiętny 2 2 5 2" xfId="538" xr:uid="{00000000-0005-0000-0000-00008F010000}"/>
    <cellStyle name="Dziesiętny 2 2 5 3" xfId="836" xr:uid="{00000000-0005-0000-0000-000090010000}"/>
    <cellStyle name="Dziesiętny 2 2 5 4" xfId="1134" xr:uid="{00000000-0005-0000-0000-000091010000}"/>
    <cellStyle name="Dziesiętny 2 2 6" xfId="290" xr:uid="{00000000-0005-0000-0000-000092010000}"/>
    <cellStyle name="Dziesiętny 2 2 6 2" xfId="591" xr:uid="{00000000-0005-0000-0000-000093010000}"/>
    <cellStyle name="Dziesiętny 2 2 6 3" xfId="889" xr:uid="{00000000-0005-0000-0000-000094010000}"/>
    <cellStyle name="Dziesiętny 2 2 6 4" xfId="1187" xr:uid="{00000000-0005-0000-0000-000095010000}"/>
    <cellStyle name="Dziesiętny 2 2 7" xfId="355" xr:uid="{00000000-0005-0000-0000-000096010000}"/>
    <cellStyle name="Dziesiętny 2 2 7 2" xfId="656" xr:uid="{00000000-0005-0000-0000-000097010000}"/>
    <cellStyle name="Dziesiętny 2 2 7 3" xfId="954" xr:uid="{00000000-0005-0000-0000-000098010000}"/>
    <cellStyle name="Dziesiętny 2 2 7 4" xfId="1242" xr:uid="{00000000-0005-0000-0000-000099010000}"/>
    <cellStyle name="Dziesiętny 2 2 8" xfId="378" xr:uid="{00000000-0005-0000-0000-00009A010000}"/>
    <cellStyle name="Dziesiętny 2 2 9" xfId="676" xr:uid="{00000000-0005-0000-0000-00009B010000}"/>
    <cellStyle name="Dziesiętny 2 3" xfId="88" xr:uid="{00000000-0005-0000-0000-00009C010000}"/>
    <cellStyle name="Dziesiętny 2 3 2" xfId="142" xr:uid="{00000000-0005-0000-0000-00009D010000}"/>
    <cellStyle name="Dziesiętny 2 3 2 2" xfId="443" xr:uid="{00000000-0005-0000-0000-00009E010000}"/>
    <cellStyle name="Dziesiętny 2 3 2 3" xfId="741" xr:uid="{00000000-0005-0000-0000-00009F010000}"/>
    <cellStyle name="Dziesiętny 2 3 2 4" xfId="1039" xr:uid="{00000000-0005-0000-0000-0000A0010000}"/>
    <cellStyle name="Dziesiętny 2 3 3" xfId="195" xr:uid="{00000000-0005-0000-0000-0000A1010000}"/>
    <cellStyle name="Dziesiętny 2 3 3 2" xfId="496" xr:uid="{00000000-0005-0000-0000-0000A2010000}"/>
    <cellStyle name="Dziesiętny 2 3 3 3" xfId="794" xr:uid="{00000000-0005-0000-0000-0000A3010000}"/>
    <cellStyle name="Dziesiętny 2 3 3 4" xfId="1092" xr:uid="{00000000-0005-0000-0000-0000A4010000}"/>
    <cellStyle name="Dziesiętny 2 3 4" xfId="249" xr:uid="{00000000-0005-0000-0000-0000A5010000}"/>
    <cellStyle name="Dziesiętny 2 3 4 2" xfId="550" xr:uid="{00000000-0005-0000-0000-0000A6010000}"/>
    <cellStyle name="Dziesiętny 2 3 4 3" xfId="848" xr:uid="{00000000-0005-0000-0000-0000A7010000}"/>
    <cellStyle name="Dziesiętny 2 3 4 4" xfId="1146" xr:uid="{00000000-0005-0000-0000-0000A8010000}"/>
    <cellStyle name="Dziesiętny 2 3 5" xfId="302" xr:uid="{00000000-0005-0000-0000-0000A9010000}"/>
    <cellStyle name="Dziesiętny 2 3 5 2" xfId="603" xr:uid="{00000000-0005-0000-0000-0000AA010000}"/>
    <cellStyle name="Dziesiętny 2 3 5 3" xfId="901" xr:uid="{00000000-0005-0000-0000-0000AB010000}"/>
    <cellStyle name="Dziesiętny 2 3 5 4" xfId="1199" xr:uid="{00000000-0005-0000-0000-0000AC010000}"/>
    <cellStyle name="Dziesiętny 2 3 6" xfId="390" xr:uid="{00000000-0005-0000-0000-0000AD010000}"/>
    <cellStyle name="Dziesiętny 2 3 7" xfId="688" xr:uid="{00000000-0005-0000-0000-0000AE010000}"/>
    <cellStyle name="Dziesiętny 2 3 8" xfId="986" xr:uid="{00000000-0005-0000-0000-0000AF010000}"/>
    <cellStyle name="Dziesiętny 2 4" xfId="122" xr:uid="{00000000-0005-0000-0000-0000B0010000}"/>
    <cellStyle name="Dziesiętny 2 4 2" xfId="423" xr:uid="{00000000-0005-0000-0000-0000B1010000}"/>
    <cellStyle name="Dziesiętny 2 4 3" xfId="721" xr:uid="{00000000-0005-0000-0000-0000B2010000}"/>
    <cellStyle name="Dziesiętny 2 4 4" xfId="1019" xr:uid="{00000000-0005-0000-0000-0000B3010000}"/>
    <cellStyle name="Dziesiętny 2 5" xfId="175" xr:uid="{00000000-0005-0000-0000-0000B4010000}"/>
    <cellStyle name="Dziesiętny 2 5 2" xfId="476" xr:uid="{00000000-0005-0000-0000-0000B5010000}"/>
    <cellStyle name="Dziesiętny 2 5 3" xfId="774" xr:uid="{00000000-0005-0000-0000-0000B6010000}"/>
    <cellStyle name="Dziesiętny 2 5 4" xfId="1072" xr:uid="{00000000-0005-0000-0000-0000B7010000}"/>
    <cellStyle name="Dziesiętny 2 6" xfId="229" xr:uid="{00000000-0005-0000-0000-0000B8010000}"/>
    <cellStyle name="Dziesiętny 2 6 2" xfId="530" xr:uid="{00000000-0005-0000-0000-0000B9010000}"/>
    <cellStyle name="Dziesiętny 2 6 3" xfId="828" xr:uid="{00000000-0005-0000-0000-0000BA010000}"/>
    <cellStyle name="Dziesiętny 2 6 4" xfId="1126" xr:uid="{00000000-0005-0000-0000-0000BB010000}"/>
    <cellStyle name="Dziesiętny 2 7" xfId="282" xr:uid="{00000000-0005-0000-0000-0000BC010000}"/>
    <cellStyle name="Dziesiętny 2 7 2" xfId="583" xr:uid="{00000000-0005-0000-0000-0000BD010000}"/>
    <cellStyle name="Dziesiętny 2 7 3" xfId="881" xr:uid="{00000000-0005-0000-0000-0000BE010000}"/>
    <cellStyle name="Dziesiętny 2 7 4" xfId="1179" xr:uid="{00000000-0005-0000-0000-0000BF010000}"/>
    <cellStyle name="Dziesiętny 2 8" xfId="336" xr:uid="{00000000-0005-0000-0000-0000C0010000}"/>
    <cellStyle name="Dziesiętny 2 8 2" xfId="637" xr:uid="{00000000-0005-0000-0000-0000C1010000}"/>
    <cellStyle name="Dziesiętny 2 8 3" xfId="935" xr:uid="{00000000-0005-0000-0000-0000C2010000}"/>
    <cellStyle name="Dziesiętny 2 8 4" xfId="1233" xr:uid="{00000000-0005-0000-0000-0000C3010000}"/>
    <cellStyle name="Dziesiętny 2 9" xfId="370" xr:uid="{00000000-0005-0000-0000-0000C4010000}"/>
    <cellStyle name="Dziesiętny 20" xfId="1015" xr:uid="{00000000-0005-0000-0000-0000C5010000}"/>
    <cellStyle name="Dziesiętny 3" xfId="71" xr:uid="{00000000-0005-0000-0000-0000C6010000}"/>
    <cellStyle name="Dziesiętny 3 10" xfId="375" xr:uid="{00000000-0005-0000-0000-0000C7010000}"/>
    <cellStyle name="Dziesiętny 3 11" xfId="673" xr:uid="{00000000-0005-0000-0000-0000C8010000}"/>
    <cellStyle name="Dziesiętny 3 12" xfId="971" xr:uid="{00000000-0005-0000-0000-0000C9010000}"/>
    <cellStyle name="Dziesiętny 3 2" xfId="84" xr:uid="{00000000-0005-0000-0000-0000CA010000}"/>
    <cellStyle name="Dziesiętny 3 2 10" xfId="984" xr:uid="{00000000-0005-0000-0000-0000CB010000}"/>
    <cellStyle name="Dziesiętny 3 2 2" xfId="109" xr:uid="{00000000-0005-0000-0000-0000CC010000}"/>
    <cellStyle name="Dziesiętny 3 2 2 2" xfId="163" xr:uid="{00000000-0005-0000-0000-0000CD010000}"/>
    <cellStyle name="Dziesiętny 3 2 2 2 2" xfId="464" xr:uid="{00000000-0005-0000-0000-0000CE010000}"/>
    <cellStyle name="Dziesiętny 3 2 2 2 3" xfId="762" xr:uid="{00000000-0005-0000-0000-0000CF010000}"/>
    <cellStyle name="Dziesiętny 3 2 2 2 4" xfId="1060" xr:uid="{00000000-0005-0000-0000-0000D0010000}"/>
    <cellStyle name="Dziesiętny 3 2 2 3" xfId="216" xr:uid="{00000000-0005-0000-0000-0000D1010000}"/>
    <cellStyle name="Dziesiętny 3 2 2 3 2" xfId="517" xr:uid="{00000000-0005-0000-0000-0000D2010000}"/>
    <cellStyle name="Dziesiętny 3 2 2 3 3" xfId="815" xr:uid="{00000000-0005-0000-0000-0000D3010000}"/>
    <cellStyle name="Dziesiętny 3 2 2 3 4" xfId="1113" xr:uid="{00000000-0005-0000-0000-0000D4010000}"/>
    <cellStyle name="Dziesiętny 3 2 2 4" xfId="270" xr:uid="{00000000-0005-0000-0000-0000D5010000}"/>
    <cellStyle name="Dziesiętny 3 2 2 4 2" xfId="571" xr:uid="{00000000-0005-0000-0000-0000D6010000}"/>
    <cellStyle name="Dziesiętny 3 2 2 4 3" xfId="869" xr:uid="{00000000-0005-0000-0000-0000D7010000}"/>
    <cellStyle name="Dziesiętny 3 2 2 4 4" xfId="1167" xr:uid="{00000000-0005-0000-0000-0000D8010000}"/>
    <cellStyle name="Dziesiętny 3 2 2 5" xfId="323" xr:uid="{00000000-0005-0000-0000-0000D9010000}"/>
    <cellStyle name="Dziesiętny 3 2 2 5 2" xfId="624" xr:uid="{00000000-0005-0000-0000-0000DA010000}"/>
    <cellStyle name="Dziesiętny 3 2 2 5 3" xfId="922" xr:uid="{00000000-0005-0000-0000-0000DB010000}"/>
    <cellStyle name="Dziesiętny 3 2 2 5 4" xfId="1220" xr:uid="{00000000-0005-0000-0000-0000DC010000}"/>
    <cellStyle name="Dziesiętny 3 2 2 6" xfId="411" xr:uid="{00000000-0005-0000-0000-0000DD010000}"/>
    <cellStyle name="Dziesiętny 3 2 2 7" xfId="709" xr:uid="{00000000-0005-0000-0000-0000DE010000}"/>
    <cellStyle name="Dziesiętny 3 2 2 8" xfId="1007" xr:uid="{00000000-0005-0000-0000-0000DF010000}"/>
    <cellStyle name="Dziesiętny 3 2 3" xfId="140" xr:uid="{00000000-0005-0000-0000-0000E0010000}"/>
    <cellStyle name="Dziesiętny 3 2 3 2" xfId="441" xr:uid="{00000000-0005-0000-0000-0000E1010000}"/>
    <cellStyle name="Dziesiętny 3 2 3 3" xfId="739" xr:uid="{00000000-0005-0000-0000-0000E2010000}"/>
    <cellStyle name="Dziesiętny 3 2 3 4" xfId="1037" xr:uid="{00000000-0005-0000-0000-0000E3010000}"/>
    <cellStyle name="Dziesiętny 3 2 4" xfId="193" xr:uid="{00000000-0005-0000-0000-0000E4010000}"/>
    <cellStyle name="Dziesiętny 3 2 4 2" xfId="494" xr:uid="{00000000-0005-0000-0000-0000E5010000}"/>
    <cellStyle name="Dziesiętny 3 2 4 3" xfId="792" xr:uid="{00000000-0005-0000-0000-0000E6010000}"/>
    <cellStyle name="Dziesiętny 3 2 4 4" xfId="1090" xr:uid="{00000000-0005-0000-0000-0000E7010000}"/>
    <cellStyle name="Dziesiętny 3 2 5" xfId="247" xr:uid="{00000000-0005-0000-0000-0000E8010000}"/>
    <cellStyle name="Dziesiętny 3 2 5 2" xfId="548" xr:uid="{00000000-0005-0000-0000-0000E9010000}"/>
    <cellStyle name="Dziesiętny 3 2 5 3" xfId="846" xr:uid="{00000000-0005-0000-0000-0000EA010000}"/>
    <cellStyle name="Dziesiętny 3 2 5 4" xfId="1144" xr:uid="{00000000-0005-0000-0000-0000EB010000}"/>
    <cellStyle name="Dziesiętny 3 2 6" xfId="300" xr:uid="{00000000-0005-0000-0000-0000EC010000}"/>
    <cellStyle name="Dziesiętny 3 2 6 2" xfId="601" xr:uid="{00000000-0005-0000-0000-0000ED010000}"/>
    <cellStyle name="Dziesiętny 3 2 6 3" xfId="899" xr:uid="{00000000-0005-0000-0000-0000EE010000}"/>
    <cellStyle name="Dziesiętny 3 2 6 4" xfId="1197" xr:uid="{00000000-0005-0000-0000-0000EF010000}"/>
    <cellStyle name="Dziesiętny 3 2 7" xfId="365" xr:uid="{00000000-0005-0000-0000-0000F0010000}"/>
    <cellStyle name="Dziesiętny 3 2 7 2" xfId="666" xr:uid="{00000000-0005-0000-0000-0000F1010000}"/>
    <cellStyle name="Dziesiętny 3 2 7 3" xfId="964" xr:uid="{00000000-0005-0000-0000-0000F2010000}"/>
    <cellStyle name="Dziesiętny 3 2 7 4" xfId="1252" xr:uid="{00000000-0005-0000-0000-0000F3010000}"/>
    <cellStyle name="Dziesiętny 3 2 8" xfId="388" xr:uid="{00000000-0005-0000-0000-0000F4010000}"/>
    <cellStyle name="Dziesiętny 3 2 9" xfId="686" xr:uid="{00000000-0005-0000-0000-0000F5010000}"/>
    <cellStyle name="Dziesiętny 3 3" xfId="79" xr:uid="{00000000-0005-0000-0000-0000F6010000}"/>
    <cellStyle name="Dziesiętny 3 3 10" xfId="979" xr:uid="{00000000-0005-0000-0000-0000F7010000}"/>
    <cellStyle name="Dziesiętny 3 3 2" xfId="104" xr:uid="{00000000-0005-0000-0000-0000F8010000}"/>
    <cellStyle name="Dziesiętny 3 3 2 2" xfId="158" xr:uid="{00000000-0005-0000-0000-0000F9010000}"/>
    <cellStyle name="Dziesiętny 3 3 2 2 2" xfId="459" xr:uid="{00000000-0005-0000-0000-0000FA010000}"/>
    <cellStyle name="Dziesiętny 3 3 2 2 3" xfId="757" xr:uid="{00000000-0005-0000-0000-0000FB010000}"/>
    <cellStyle name="Dziesiętny 3 3 2 2 4" xfId="1055" xr:uid="{00000000-0005-0000-0000-0000FC010000}"/>
    <cellStyle name="Dziesiętny 3 3 2 3" xfId="211" xr:uid="{00000000-0005-0000-0000-0000FD010000}"/>
    <cellStyle name="Dziesiętny 3 3 2 3 2" xfId="512" xr:uid="{00000000-0005-0000-0000-0000FE010000}"/>
    <cellStyle name="Dziesiętny 3 3 2 3 3" xfId="810" xr:uid="{00000000-0005-0000-0000-0000FF010000}"/>
    <cellStyle name="Dziesiętny 3 3 2 3 4" xfId="1108" xr:uid="{00000000-0005-0000-0000-000000020000}"/>
    <cellStyle name="Dziesiętny 3 3 2 4" xfId="265" xr:uid="{00000000-0005-0000-0000-000001020000}"/>
    <cellStyle name="Dziesiętny 3 3 2 4 2" xfId="566" xr:uid="{00000000-0005-0000-0000-000002020000}"/>
    <cellStyle name="Dziesiętny 3 3 2 4 3" xfId="864" xr:uid="{00000000-0005-0000-0000-000003020000}"/>
    <cellStyle name="Dziesiętny 3 3 2 4 4" xfId="1162" xr:uid="{00000000-0005-0000-0000-000004020000}"/>
    <cellStyle name="Dziesiętny 3 3 2 5" xfId="318" xr:uid="{00000000-0005-0000-0000-000005020000}"/>
    <cellStyle name="Dziesiętny 3 3 2 5 2" xfId="619" xr:uid="{00000000-0005-0000-0000-000006020000}"/>
    <cellStyle name="Dziesiętny 3 3 2 5 3" xfId="917" xr:uid="{00000000-0005-0000-0000-000007020000}"/>
    <cellStyle name="Dziesiętny 3 3 2 5 4" xfId="1215" xr:uid="{00000000-0005-0000-0000-000008020000}"/>
    <cellStyle name="Dziesiętny 3 3 2 6" xfId="406" xr:uid="{00000000-0005-0000-0000-000009020000}"/>
    <cellStyle name="Dziesiętny 3 3 2 7" xfId="704" xr:uid="{00000000-0005-0000-0000-00000A020000}"/>
    <cellStyle name="Dziesiętny 3 3 2 8" xfId="1002" xr:uid="{00000000-0005-0000-0000-00000B020000}"/>
    <cellStyle name="Dziesiętny 3 3 3" xfId="135" xr:uid="{00000000-0005-0000-0000-00000C020000}"/>
    <cellStyle name="Dziesiętny 3 3 3 2" xfId="436" xr:uid="{00000000-0005-0000-0000-00000D020000}"/>
    <cellStyle name="Dziesiętny 3 3 3 3" xfId="734" xr:uid="{00000000-0005-0000-0000-00000E020000}"/>
    <cellStyle name="Dziesiętny 3 3 3 4" xfId="1032" xr:uid="{00000000-0005-0000-0000-00000F020000}"/>
    <cellStyle name="Dziesiętny 3 3 4" xfId="188" xr:uid="{00000000-0005-0000-0000-000010020000}"/>
    <cellStyle name="Dziesiętny 3 3 4 2" xfId="489" xr:uid="{00000000-0005-0000-0000-000011020000}"/>
    <cellStyle name="Dziesiętny 3 3 4 3" xfId="787" xr:uid="{00000000-0005-0000-0000-000012020000}"/>
    <cellStyle name="Dziesiętny 3 3 4 4" xfId="1085" xr:uid="{00000000-0005-0000-0000-000013020000}"/>
    <cellStyle name="Dziesiętny 3 3 5" xfId="242" xr:uid="{00000000-0005-0000-0000-000014020000}"/>
    <cellStyle name="Dziesiętny 3 3 5 2" xfId="543" xr:uid="{00000000-0005-0000-0000-000015020000}"/>
    <cellStyle name="Dziesiętny 3 3 5 3" xfId="841" xr:uid="{00000000-0005-0000-0000-000016020000}"/>
    <cellStyle name="Dziesiętny 3 3 5 4" xfId="1139" xr:uid="{00000000-0005-0000-0000-000017020000}"/>
    <cellStyle name="Dziesiętny 3 3 6" xfId="295" xr:uid="{00000000-0005-0000-0000-000018020000}"/>
    <cellStyle name="Dziesiętny 3 3 6 2" xfId="596" xr:uid="{00000000-0005-0000-0000-000019020000}"/>
    <cellStyle name="Dziesiętny 3 3 6 3" xfId="894" xr:uid="{00000000-0005-0000-0000-00001A020000}"/>
    <cellStyle name="Dziesiętny 3 3 6 4" xfId="1192" xr:uid="{00000000-0005-0000-0000-00001B020000}"/>
    <cellStyle name="Dziesiętny 3 3 7" xfId="360" xr:uid="{00000000-0005-0000-0000-00001C020000}"/>
    <cellStyle name="Dziesiętny 3 3 7 2" xfId="661" xr:uid="{00000000-0005-0000-0000-00001D020000}"/>
    <cellStyle name="Dziesiętny 3 3 7 3" xfId="959" xr:uid="{00000000-0005-0000-0000-00001E020000}"/>
    <cellStyle name="Dziesiętny 3 3 7 4" xfId="1247" xr:uid="{00000000-0005-0000-0000-00001F020000}"/>
    <cellStyle name="Dziesiętny 3 3 8" xfId="383" xr:uid="{00000000-0005-0000-0000-000020020000}"/>
    <cellStyle name="Dziesiętny 3 3 9" xfId="681" xr:uid="{00000000-0005-0000-0000-000021020000}"/>
    <cellStyle name="Dziesiętny 3 4" xfId="95" xr:uid="{00000000-0005-0000-0000-000022020000}"/>
    <cellStyle name="Dziesiętny 3 4 2" xfId="149" xr:uid="{00000000-0005-0000-0000-000023020000}"/>
    <cellStyle name="Dziesiętny 3 4 2 2" xfId="450" xr:uid="{00000000-0005-0000-0000-000024020000}"/>
    <cellStyle name="Dziesiętny 3 4 2 3" xfId="748" xr:uid="{00000000-0005-0000-0000-000025020000}"/>
    <cellStyle name="Dziesiętny 3 4 2 4" xfId="1046" xr:uid="{00000000-0005-0000-0000-000026020000}"/>
    <cellStyle name="Dziesiętny 3 4 3" xfId="202" xr:uid="{00000000-0005-0000-0000-000027020000}"/>
    <cellStyle name="Dziesiętny 3 4 3 2" xfId="503" xr:uid="{00000000-0005-0000-0000-000028020000}"/>
    <cellStyle name="Dziesiętny 3 4 3 3" xfId="801" xr:uid="{00000000-0005-0000-0000-000029020000}"/>
    <cellStyle name="Dziesiętny 3 4 3 4" xfId="1099" xr:uid="{00000000-0005-0000-0000-00002A020000}"/>
    <cellStyle name="Dziesiętny 3 4 4" xfId="256" xr:uid="{00000000-0005-0000-0000-00002B020000}"/>
    <cellStyle name="Dziesiętny 3 4 4 2" xfId="557" xr:uid="{00000000-0005-0000-0000-00002C020000}"/>
    <cellStyle name="Dziesiętny 3 4 4 3" xfId="855" xr:uid="{00000000-0005-0000-0000-00002D020000}"/>
    <cellStyle name="Dziesiętny 3 4 4 4" xfId="1153" xr:uid="{00000000-0005-0000-0000-00002E020000}"/>
    <cellStyle name="Dziesiętny 3 4 5" xfId="309" xr:uid="{00000000-0005-0000-0000-00002F020000}"/>
    <cellStyle name="Dziesiętny 3 4 5 2" xfId="610" xr:uid="{00000000-0005-0000-0000-000030020000}"/>
    <cellStyle name="Dziesiętny 3 4 5 3" xfId="908" xr:uid="{00000000-0005-0000-0000-000031020000}"/>
    <cellStyle name="Dziesiętny 3 4 5 4" xfId="1206" xr:uid="{00000000-0005-0000-0000-000032020000}"/>
    <cellStyle name="Dziesiętny 3 4 6" xfId="397" xr:uid="{00000000-0005-0000-0000-000033020000}"/>
    <cellStyle name="Dziesiętny 3 4 7" xfId="695" xr:uid="{00000000-0005-0000-0000-000034020000}"/>
    <cellStyle name="Dziesiętny 3 4 8" xfId="993" xr:uid="{00000000-0005-0000-0000-000035020000}"/>
    <cellStyle name="Dziesiętny 3 5" xfId="127" xr:uid="{00000000-0005-0000-0000-000036020000}"/>
    <cellStyle name="Dziesiętny 3 5 2" xfId="428" xr:uid="{00000000-0005-0000-0000-000037020000}"/>
    <cellStyle name="Dziesiętny 3 5 3" xfId="726" xr:uid="{00000000-0005-0000-0000-000038020000}"/>
    <cellStyle name="Dziesiętny 3 5 4" xfId="1024" xr:uid="{00000000-0005-0000-0000-000039020000}"/>
    <cellStyle name="Dziesiętny 3 6" xfId="180" xr:uid="{00000000-0005-0000-0000-00003A020000}"/>
    <cellStyle name="Dziesiętny 3 6 2" xfId="481" xr:uid="{00000000-0005-0000-0000-00003B020000}"/>
    <cellStyle name="Dziesiętny 3 6 3" xfId="779" xr:uid="{00000000-0005-0000-0000-00003C020000}"/>
    <cellStyle name="Dziesiętny 3 6 4" xfId="1077" xr:uid="{00000000-0005-0000-0000-00003D020000}"/>
    <cellStyle name="Dziesiętny 3 7" xfId="234" xr:uid="{00000000-0005-0000-0000-00003E020000}"/>
    <cellStyle name="Dziesiętny 3 7 2" xfId="535" xr:uid="{00000000-0005-0000-0000-00003F020000}"/>
    <cellStyle name="Dziesiętny 3 7 3" xfId="833" xr:uid="{00000000-0005-0000-0000-000040020000}"/>
    <cellStyle name="Dziesiętny 3 7 4" xfId="1131" xr:uid="{00000000-0005-0000-0000-000041020000}"/>
    <cellStyle name="Dziesiętny 3 8" xfId="287" xr:uid="{00000000-0005-0000-0000-000042020000}"/>
    <cellStyle name="Dziesiętny 3 8 2" xfId="588" xr:uid="{00000000-0005-0000-0000-000043020000}"/>
    <cellStyle name="Dziesiętny 3 8 3" xfId="886" xr:uid="{00000000-0005-0000-0000-000044020000}"/>
    <cellStyle name="Dziesiętny 3 8 4" xfId="1184" xr:uid="{00000000-0005-0000-0000-000045020000}"/>
    <cellStyle name="Dziesiętny 3 9" xfId="351" xr:uid="{00000000-0005-0000-0000-000046020000}"/>
    <cellStyle name="Dziesiętny 3 9 2" xfId="652" xr:uid="{00000000-0005-0000-0000-000047020000}"/>
    <cellStyle name="Dziesiętny 3 9 3" xfId="950" xr:uid="{00000000-0005-0000-0000-000048020000}"/>
    <cellStyle name="Dziesiętny 3 9 4" xfId="1238" xr:uid="{00000000-0005-0000-0000-000049020000}"/>
    <cellStyle name="Dziesiętny 4" xfId="73" xr:uid="{00000000-0005-0000-0000-00004A020000}"/>
    <cellStyle name="Dziesiętny 4 10" xfId="675" xr:uid="{00000000-0005-0000-0000-00004B020000}"/>
    <cellStyle name="Dziesiętny 4 11" xfId="973" xr:uid="{00000000-0005-0000-0000-00004C020000}"/>
    <cellStyle name="Dziesiętny 4 2" xfId="82" xr:uid="{00000000-0005-0000-0000-00004D020000}"/>
    <cellStyle name="Dziesiętny 4 2 10" xfId="982" xr:uid="{00000000-0005-0000-0000-00004E020000}"/>
    <cellStyle name="Dziesiętny 4 2 2" xfId="107" xr:uid="{00000000-0005-0000-0000-00004F020000}"/>
    <cellStyle name="Dziesiętny 4 2 2 2" xfId="161" xr:uid="{00000000-0005-0000-0000-000050020000}"/>
    <cellStyle name="Dziesiętny 4 2 2 2 2" xfId="462" xr:uid="{00000000-0005-0000-0000-000051020000}"/>
    <cellStyle name="Dziesiętny 4 2 2 2 3" xfId="760" xr:uid="{00000000-0005-0000-0000-000052020000}"/>
    <cellStyle name="Dziesiętny 4 2 2 2 4" xfId="1058" xr:uid="{00000000-0005-0000-0000-000053020000}"/>
    <cellStyle name="Dziesiętny 4 2 2 3" xfId="214" xr:uid="{00000000-0005-0000-0000-000054020000}"/>
    <cellStyle name="Dziesiętny 4 2 2 3 2" xfId="515" xr:uid="{00000000-0005-0000-0000-000055020000}"/>
    <cellStyle name="Dziesiętny 4 2 2 3 3" xfId="813" xr:uid="{00000000-0005-0000-0000-000056020000}"/>
    <cellStyle name="Dziesiętny 4 2 2 3 4" xfId="1111" xr:uid="{00000000-0005-0000-0000-000057020000}"/>
    <cellStyle name="Dziesiętny 4 2 2 4" xfId="268" xr:uid="{00000000-0005-0000-0000-000058020000}"/>
    <cellStyle name="Dziesiętny 4 2 2 4 2" xfId="569" xr:uid="{00000000-0005-0000-0000-000059020000}"/>
    <cellStyle name="Dziesiętny 4 2 2 4 3" xfId="867" xr:uid="{00000000-0005-0000-0000-00005A020000}"/>
    <cellStyle name="Dziesiętny 4 2 2 4 4" xfId="1165" xr:uid="{00000000-0005-0000-0000-00005B020000}"/>
    <cellStyle name="Dziesiętny 4 2 2 5" xfId="321" xr:uid="{00000000-0005-0000-0000-00005C020000}"/>
    <cellStyle name="Dziesiętny 4 2 2 5 2" xfId="622" xr:uid="{00000000-0005-0000-0000-00005D020000}"/>
    <cellStyle name="Dziesiętny 4 2 2 5 3" xfId="920" xr:uid="{00000000-0005-0000-0000-00005E020000}"/>
    <cellStyle name="Dziesiętny 4 2 2 5 4" xfId="1218" xr:uid="{00000000-0005-0000-0000-00005F020000}"/>
    <cellStyle name="Dziesiętny 4 2 2 6" xfId="409" xr:uid="{00000000-0005-0000-0000-000060020000}"/>
    <cellStyle name="Dziesiętny 4 2 2 7" xfId="707" xr:uid="{00000000-0005-0000-0000-000061020000}"/>
    <cellStyle name="Dziesiętny 4 2 2 8" xfId="1005" xr:uid="{00000000-0005-0000-0000-000062020000}"/>
    <cellStyle name="Dziesiętny 4 2 3" xfId="138" xr:uid="{00000000-0005-0000-0000-000063020000}"/>
    <cellStyle name="Dziesiętny 4 2 3 2" xfId="439" xr:uid="{00000000-0005-0000-0000-000064020000}"/>
    <cellStyle name="Dziesiętny 4 2 3 3" xfId="737" xr:uid="{00000000-0005-0000-0000-000065020000}"/>
    <cellStyle name="Dziesiętny 4 2 3 4" xfId="1035" xr:uid="{00000000-0005-0000-0000-000066020000}"/>
    <cellStyle name="Dziesiętny 4 2 4" xfId="191" xr:uid="{00000000-0005-0000-0000-000067020000}"/>
    <cellStyle name="Dziesiętny 4 2 4 2" xfId="492" xr:uid="{00000000-0005-0000-0000-000068020000}"/>
    <cellStyle name="Dziesiętny 4 2 4 3" xfId="790" xr:uid="{00000000-0005-0000-0000-000069020000}"/>
    <cellStyle name="Dziesiętny 4 2 4 4" xfId="1088" xr:uid="{00000000-0005-0000-0000-00006A020000}"/>
    <cellStyle name="Dziesiętny 4 2 5" xfId="245" xr:uid="{00000000-0005-0000-0000-00006B020000}"/>
    <cellStyle name="Dziesiętny 4 2 5 2" xfId="546" xr:uid="{00000000-0005-0000-0000-00006C020000}"/>
    <cellStyle name="Dziesiętny 4 2 5 3" xfId="844" xr:uid="{00000000-0005-0000-0000-00006D020000}"/>
    <cellStyle name="Dziesiętny 4 2 5 4" xfId="1142" xr:uid="{00000000-0005-0000-0000-00006E020000}"/>
    <cellStyle name="Dziesiętny 4 2 6" xfId="298" xr:uid="{00000000-0005-0000-0000-00006F020000}"/>
    <cellStyle name="Dziesiętny 4 2 6 2" xfId="599" xr:uid="{00000000-0005-0000-0000-000070020000}"/>
    <cellStyle name="Dziesiętny 4 2 6 3" xfId="897" xr:uid="{00000000-0005-0000-0000-000071020000}"/>
    <cellStyle name="Dziesiętny 4 2 6 4" xfId="1195" xr:uid="{00000000-0005-0000-0000-000072020000}"/>
    <cellStyle name="Dziesiętny 4 2 7" xfId="363" xr:uid="{00000000-0005-0000-0000-000073020000}"/>
    <cellStyle name="Dziesiętny 4 2 7 2" xfId="664" xr:uid="{00000000-0005-0000-0000-000074020000}"/>
    <cellStyle name="Dziesiętny 4 2 7 3" xfId="962" xr:uid="{00000000-0005-0000-0000-000075020000}"/>
    <cellStyle name="Dziesiętny 4 2 7 4" xfId="1250" xr:uid="{00000000-0005-0000-0000-000076020000}"/>
    <cellStyle name="Dziesiętny 4 2 8" xfId="386" xr:uid="{00000000-0005-0000-0000-000077020000}"/>
    <cellStyle name="Dziesiętny 4 2 9" xfId="684" xr:uid="{00000000-0005-0000-0000-000078020000}"/>
    <cellStyle name="Dziesiętny 4 3" xfId="98" xr:uid="{00000000-0005-0000-0000-000079020000}"/>
    <cellStyle name="Dziesiętny 4 3 2" xfId="152" xr:uid="{00000000-0005-0000-0000-00007A020000}"/>
    <cellStyle name="Dziesiętny 4 3 2 2" xfId="453" xr:uid="{00000000-0005-0000-0000-00007B020000}"/>
    <cellStyle name="Dziesiętny 4 3 2 3" xfId="751" xr:uid="{00000000-0005-0000-0000-00007C020000}"/>
    <cellStyle name="Dziesiętny 4 3 2 4" xfId="1049" xr:uid="{00000000-0005-0000-0000-00007D020000}"/>
    <cellStyle name="Dziesiętny 4 3 3" xfId="205" xr:uid="{00000000-0005-0000-0000-00007E020000}"/>
    <cellStyle name="Dziesiętny 4 3 3 2" xfId="506" xr:uid="{00000000-0005-0000-0000-00007F020000}"/>
    <cellStyle name="Dziesiętny 4 3 3 3" xfId="804" xr:uid="{00000000-0005-0000-0000-000080020000}"/>
    <cellStyle name="Dziesiętny 4 3 3 4" xfId="1102" xr:uid="{00000000-0005-0000-0000-000081020000}"/>
    <cellStyle name="Dziesiętny 4 3 4" xfId="259" xr:uid="{00000000-0005-0000-0000-000082020000}"/>
    <cellStyle name="Dziesiętny 4 3 4 2" xfId="560" xr:uid="{00000000-0005-0000-0000-000083020000}"/>
    <cellStyle name="Dziesiętny 4 3 4 3" xfId="858" xr:uid="{00000000-0005-0000-0000-000084020000}"/>
    <cellStyle name="Dziesiętny 4 3 4 4" xfId="1156" xr:uid="{00000000-0005-0000-0000-000085020000}"/>
    <cellStyle name="Dziesiętny 4 3 5" xfId="312" xr:uid="{00000000-0005-0000-0000-000086020000}"/>
    <cellStyle name="Dziesiętny 4 3 5 2" xfId="613" xr:uid="{00000000-0005-0000-0000-000087020000}"/>
    <cellStyle name="Dziesiętny 4 3 5 3" xfId="911" xr:uid="{00000000-0005-0000-0000-000088020000}"/>
    <cellStyle name="Dziesiętny 4 3 5 4" xfId="1209" xr:uid="{00000000-0005-0000-0000-000089020000}"/>
    <cellStyle name="Dziesiętny 4 3 6" xfId="400" xr:uid="{00000000-0005-0000-0000-00008A020000}"/>
    <cellStyle name="Dziesiętny 4 3 7" xfId="698" xr:uid="{00000000-0005-0000-0000-00008B020000}"/>
    <cellStyle name="Dziesiętny 4 3 8" xfId="996" xr:uid="{00000000-0005-0000-0000-00008C020000}"/>
    <cellStyle name="Dziesiętny 4 4" xfId="129" xr:uid="{00000000-0005-0000-0000-00008D020000}"/>
    <cellStyle name="Dziesiętny 4 4 2" xfId="430" xr:uid="{00000000-0005-0000-0000-00008E020000}"/>
    <cellStyle name="Dziesiętny 4 4 3" xfId="728" xr:uid="{00000000-0005-0000-0000-00008F020000}"/>
    <cellStyle name="Dziesiętny 4 4 4" xfId="1026" xr:uid="{00000000-0005-0000-0000-000090020000}"/>
    <cellStyle name="Dziesiętny 4 5" xfId="182" xr:uid="{00000000-0005-0000-0000-000091020000}"/>
    <cellStyle name="Dziesiętny 4 5 2" xfId="483" xr:uid="{00000000-0005-0000-0000-000092020000}"/>
    <cellStyle name="Dziesiętny 4 5 3" xfId="781" xr:uid="{00000000-0005-0000-0000-000093020000}"/>
    <cellStyle name="Dziesiętny 4 5 4" xfId="1079" xr:uid="{00000000-0005-0000-0000-000094020000}"/>
    <cellStyle name="Dziesiętny 4 6" xfId="236" xr:uid="{00000000-0005-0000-0000-000095020000}"/>
    <cellStyle name="Dziesiętny 4 6 2" xfId="537" xr:uid="{00000000-0005-0000-0000-000096020000}"/>
    <cellStyle name="Dziesiętny 4 6 3" xfId="835" xr:uid="{00000000-0005-0000-0000-000097020000}"/>
    <cellStyle name="Dziesiętny 4 6 4" xfId="1133" xr:uid="{00000000-0005-0000-0000-000098020000}"/>
    <cellStyle name="Dziesiętny 4 7" xfId="289" xr:uid="{00000000-0005-0000-0000-000099020000}"/>
    <cellStyle name="Dziesiętny 4 7 2" xfId="590" xr:uid="{00000000-0005-0000-0000-00009A020000}"/>
    <cellStyle name="Dziesiętny 4 7 3" xfId="888" xr:uid="{00000000-0005-0000-0000-00009B020000}"/>
    <cellStyle name="Dziesiętny 4 7 4" xfId="1186" xr:uid="{00000000-0005-0000-0000-00009C020000}"/>
    <cellStyle name="Dziesiętny 4 8" xfId="354" xr:uid="{00000000-0005-0000-0000-00009D020000}"/>
    <cellStyle name="Dziesiętny 4 8 2" xfId="655" xr:uid="{00000000-0005-0000-0000-00009E020000}"/>
    <cellStyle name="Dziesiętny 4 8 3" xfId="953" xr:uid="{00000000-0005-0000-0000-00009F020000}"/>
    <cellStyle name="Dziesiętny 4 8 4" xfId="1241" xr:uid="{00000000-0005-0000-0000-0000A0020000}"/>
    <cellStyle name="Dziesiętny 4 9" xfId="377" xr:uid="{00000000-0005-0000-0000-0000A1020000}"/>
    <cellStyle name="Dziesiętny 5" xfId="80" xr:uid="{00000000-0005-0000-0000-0000A2020000}"/>
    <cellStyle name="Dziesiętny 5 10" xfId="980" xr:uid="{00000000-0005-0000-0000-0000A3020000}"/>
    <cellStyle name="Dziesiętny 5 2" xfId="105" xr:uid="{00000000-0005-0000-0000-0000A4020000}"/>
    <cellStyle name="Dziesiętny 5 2 2" xfId="159" xr:uid="{00000000-0005-0000-0000-0000A5020000}"/>
    <cellStyle name="Dziesiętny 5 2 2 2" xfId="460" xr:uid="{00000000-0005-0000-0000-0000A6020000}"/>
    <cellStyle name="Dziesiętny 5 2 2 3" xfId="758" xr:uid="{00000000-0005-0000-0000-0000A7020000}"/>
    <cellStyle name="Dziesiętny 5 2 2 4" xfId="1056" xr:uid="{00000000-0005-0000-0000-0000A8020000}"/>
    <cellStyle name="Dziesiętny 5 2 3" xfId="212" xr:uid="{00000000-0005-0000-0000-0000A9020000}"/>
    <cellStyle name="Dziesiętny 5 2 3 2" xfId="513" xr:uid="{00000000-0005-0000-0000-0000AA020000}"/>
    <cellStyle name="Dziesiętny 5 2 3 3" xfId="811" xr:uid="{00000000-0005-0000-0000-0000AB020000}"/>
    <cellStyle name="Dziesiętny 5 2 3 4" xfId="1109" xr:uid="{00000000-0005-0000-0000-0000AC020000}"/>
    <cellStyle name="Dziesiętny 5 2 4" xfId="266" xr:uid="{00000000-0005-0000-0000-0000AD020000}"/>
    <cellStyle name="Dziesiętny 5 2 4 2" xfId="567" xr:uid="{00000000-0005-0000-0000-0000AE020000}"/>
    <cellStyle name="Dziesiętny 5 2 4 3" xfId="865" xr:uid="{00000000-0005-0000-0000-0000AF020000}"/>
    <cellStyle name="Dziesiętny 5 2 4 4" xfId="1163" xr:uid="{00000000-0005-0000-0000-0000B0020000}"/>
    <cellStyle name="Dziesiętny 5 2 5" xfId="319" xr:uid="{00000000-0005-0000-0000-0000B1020000}"/>
    <cellStyle name="Dziesiętny 5 2 5 2" xfId="620" xr:uid="{00000000-0005-0000-0000-0000B2020000}"/>
    <cellStyle name="Dziesiętny 5 2 5 3" xfId="918" xr:uid="{00000000-0005-0000-0000-0000B3020000}"/>
    <cellStyle name="Dziesiętny 5 2 5 4" xfId="1216" xr:uid="{00000000-0005-0000-0000-0000B4020000}"/>
    <cellStyle name="Dziesiętny 5 2 6" xfId="407" xr:uid="{00000000-0005-0000-0000-0000B5020000}"/>
    <cellStyle name="Dziesiętny 5 2 7" xfId="705" xr:uid="{00000000-0005-0000-0000-0000B6020000}"/>
    <cellStyle name="Dziesiętny 5 2 8" xfId="1003" xr:uid="{00000000-0005-0000-0000-0000B7020000}"/>
    <cellStyle name="Dziesiętny 5 3" xfId="136" xr:uid="{00000000-0005-0000-0000-0000B8020000}"/>
    <cellStyle name="Dziesiętny 5 3 2" xfId="437" xr:uid="{00000000-0005-0000-0000-0000B9020000}"/>
    <cellStyle name="Dziesiętny 5 3 3" xfId="735" xr:uid="{00000000-0005-0000-0000-0000BA020000}"/>
    <cellStyle name="Dziesiętny 5 3 4" xfId="1033" xr:uid="{00000000-0005-0000-0000-0000BB020000}"/>
    <cellStyle name="Dziesiętny 5 4" xfId="189" xr:uid="{00000000-0005-0000-0000-0000BC020000}"/>
    <cellStyle name="Dziesiętny 5 4 2" xfId="490" xr:uid="{00000000-0005-0000-0000-0000BD020000}"/>
    <cellStyle name="Dziesiętny 5 4 3" xfId="788" xr:uid="{00000000-0005-0000-0000-0000BE020000}"/>
    <cellStyle name="Dziesiętny 5 4 4" xfId="1086" xr:uid="{00000000-0005-0000-0000-0000BF020000}"/>
    <cellStyle name="Dziesiętny 5 5" xfId="243" xr:uid="{00000000-0005-0000-0000-0000C0020000}"/>
    <cellStyle name="Dziesiętny 5 5 2" xfId="544" xr:uid="{00000000-0005-0000-0000-0000C1020000}"/>
    <cellStyle name="Dziesiętny 5 5 3" xfId="842" xr:uid="{00000000-0005-0000-0000-0000C2020000}"/>
    <cellStyle name="Dziesiętny 5 5 4" xfId="1140" xr:uid="{00000000-0005-0000-0000-0000C3020000}"/>
    <cellStyle name="Dziesiętny 5 6" xfId="296" xr:uid="{00000000-0005-0000-0000-0000C4020000}"/>
    <cellStyle name="Dziesiętny 5 6 2" xfId="597" xr:uid="{00000000-0005-0000-0000-0000C5020000}"/>
    <cellStyle name="Dziesiętny 5 6 3" xfId="895" xr:uid="{00000000-0005-0000-0000-0000C6020000}"/>
    <cellStyle name="Dziesiętny 5 6 4" xfId="1193" xr:uid="{00000000-0005-0000-0000-0000C7020000}"/>
    <cellStyle name="Dziesiętny 5 7" xfId="361" xr:uid="{00000000-0005-0000-0000-0000C8020000}"/>
    <cellStyle name="Dziesiętny 5 7 2" xfId="662" xr:uid="{00000000-0005-0000-0000-0000C9020000}"/>
    <cellStyle name="Dziesiętny 5 7 3" xfId="960" xr:uid="{00000000-0005-0000-0000-0000CA020000}"/>
    <cellStyle name="Dziesiętny 5 7 4" xfId="1248" xr:uid="{00000000-0005-0000-0000-0000CB020000}"/>
    <cellStyle name="Dziesiętny 5 8" xfId="384" xr:uid="{00000000-0005-0000-0000-0000CC020000}"/>
    <cellStyle name="Dziesiętny 5 9" xfId="682" xr:uid="{00000000-0005-0000-0000-0000CD020000}"/>
    <cellStyle name="Dziesiętny 6" xfId="96" xr:uid="{00000000-0005-0000-0000-0000CE020000}"/>
    <cellStyle name="Dziesiętny 6 2" xfId="150" xr:uid="{00000000-0005-0000-0000-0000CF020000}"/>
    <cellStyle name="Dziesiętny 6 2 2" xfId="451" xr:uid="{00000000-0005-0000-0000-0000D0020000}"/>
    <cellStyle name="Dziesiętny 6 2 3" xfId="749" xr:uid="{00000000-0005-0000-0000-0000D1020000}"/>
    <cellStyle name="Dziesiętny 6 2 4" xfId="1047" xr:uid="{00000000-0005-0000-0000-0000D2020000}"/>
    <cellStyle name="Dziesiętny 6 3" xfId="203" xr:uid="{00000000-0005-0000-0000-0000D3020000}"/>
    <cellStyle name="Dziesiętny 6 3 2" xfId="504" xr:uid="{00000000-0005-0000-0000-0000D4020000}"/>
    <cellStyle name="Dziesiętny 6 3 3" xfId="802" xr:uid="{00000000-0005-0000-0000-0000D5020000}"/>
    <cellStyle name="Dziesiętny 6 3 4" xfId="1100" xr:uid="{00000000-0005-0000-0000-0000D6020000}"/>
    <cellStyle name="Dziesiętny 6 4" xfId="257" xr:uid="{00000000-0005-0000-0000-0000D7020000}"/>
    <cellStyle name="Dziesiętny 6 4 2" xfId="558" xr:uid="{00000000-0005-0000-0000-0000D8020000}"/>
    <cellStyle name="Dziesiętny 6 4 3" xfId="856" xr:uid="{00000000-0005-0000-0000-0000D9020000}"/>
    <cellStyle name="Dziesiętny 6 4 4" xfId="1154" xr:uid="{00000000-0005-0000-0000-0000DA020000}"/>
    <cellStyle name="Dziesiętny 6 5" xfId="310" xr:uid="{00000000-0005-0000-0000-0000DB020000}"/>
    <cellStyle name="Dziesiętny 6 5 2" xfId="611" xr:uid="{00000000-0005-0000-0000-0000DC020000}"/>
    <cellStyle name="Dziesiętny 6 5 3" xfId="909" xr:uid="{00000000-0005-0000-0000-0000DD020000}"/>
    <cellStyle name="Dziesiętny 6 5 4" xfId="1207" xr:uid="{00000000-0005-0000-0000-0000DE020000}"/>
    <cellStyle name="Dziesiętny 6 6" xfId="352" xr:uid="{00000000-0005-0000-0000-0000DF020000}"/>
    <cellStyle name="Dziesiętny 6 6 2" xfId="653" xr:uid="{00000000-0005-0000-0000-0000E0020000}"/>
    <cellStyle name="Dziesiętny 6 6 3" xfId="951" xr:uid="{00000000-0005-0000-0000-0000E1020000}"/>
    <cellStyle name="Dziesiętny 6 6 4" xfId="1239" xr:uid="{00000000-0005-0000-0000-0000E2020000}"/>
    <cellStyle name="Dziesiętny 6 7" xfId="398" xr:uid="{00000000-0005-0000-0000-0000E3020000}"/>
    <cellStyle name="Dziesiętny 6 8" xfId="696" xr:uid="{00000000-0005-0000-0000-0000E4020000}"/>
    <cellStyle name="Dziesiętny 6 9" xfId="994" xr:uid="{00000000-0005-0000-0000-0000E5020000}"/>
    <cellStyle name="Dziesiętny 7" xfId="112" xr:uid="{00000000-0005-0000-0000-0000E6020000}"/>
    <cellStyle name="Dziesiętny 7 2" xfId="166" xr:uid="{00000000-0005-0000-0000-0000E7020000}"/>
    <cellStyle name="Dziesiętny 7 2 2" xfId="467" xr:uid="{00000000-0005-0000-0000-0000E8020000}"/>
    <cellStyle name="Dziesiętny 7 2 3" xfId="765" xr:uid="{00000000-0005-0000-0000-0000E9020000}"/>
    <cellStyle name="Dziesiętny 7 2 4" xfId="1063" xr:uid="{00000000-0005-0000-0000-0000EA020000}"/>
    <cellStyle name="Dziesiętny 7 3" xfId="219" xr:uid="{00000000-0005-0000-0000-0000EB020000}"/>
    <cellStyle name="Dziesiętny 7 3 2" xfId="520" xr:uid="{00000000-0005-0000-0000-0000EC020000}"/>
    <cellStyle name="Dziesiętny 7 3 3" xfId="818" xr:uid="{00000000-0005-0000-0000-0000ED020000}"/>
    <cellStyle name="Dziesiętny 7 3 4" xfId="1116" xr:uid="{00000000-0005-0000-0000-0000EE020000}"/>
    <cellStyle name="Dziesiętny 7 4" xfId="273" xr:uid="{00000000-0005-0000-0000-0000EF020000}"/>
    <cellStyle name="Dziesiętny 7 4 2" xfId="574" xr:uid="{00000000-0005-0000-0000-0000F0020000}"/>
    <cellStyle name="Dziesiętny 7 4 3" xfId="872" xr:uid="{00000000-0005-0000-0000-0000F1020000}"/>
    <cellStyle name="Dziesiętny 7 4 4" xfId="1170" xr:uid="{00000000-0005-0000-0000-0000F2020000}"/>
    <cellStyle name="Dziesiętny 7 5" xfId="326" xr:uid="{00000000-0005-0000-0000-0000F3020000}"/>
    <cellStyle name="Dziesiętny 7 5 2" xfId="627" xr:uid="{00000000-0005-0000-0000-0000F4020000}"/>
    <cellStyle name="Dziesiętny 7 5 3" xfId="925" xr:uid="{00000000-0005-0000-0000-0000F5020000}"/>
    <cellStyle name="Dziesiętny 7 5 4" xfId="1223" xr:uid="{00000000-0005-0000-0000-0000F6020000}"/>
    <cellStyle name="Dziesiętny 7 6" xfId="414" xr:uid="{00000000-0005-0000-0000-0000F7020000}"/>
    <cellStyle name="Dziesiętny 7 7" xfId="712" xr:uid="{00000000-0005-0000-0000-0000F8020000}"/>
    <cellStyle name="Dziesiętny 7 8" xfId="1010" xr:uid="{00000000-0005-0000-0000-0000F9020000}"/>
    <cellStyle name="Dziesiętny 8" xfId="113" xr:uid="{00000000-0005-0000-0000-0000FA020000}"/>
    <cellStyle name="Dziesiętny 8 2" xfId="167" xr:uid="{00000000-0005-0000-0000-0000FB020000}"/>
    <cellStyle name="Dziesiętny 8 2 2" xfId="468" xr:uid="{00000000-0005-0000-0000-0000FC020000}"/>
    <cellStyle name="Dziesiętny 8 2 3" xfId="766" xr:uid="{00000000-0005-0000-0000-0000FD020000}"/>
    <cellStyle name="Dziesiętny 8 2 4" xfId="1064" xr:uid="{00000000-0005-0000-0000-0000FE020000}"/>
    <cellStyle name="Dziesiętny 8 3" xfId="220" xr:uid="{00000000-0005-0000-0000-0000FF020000}"/>
    <cellStyle name="Dziesiętny 8 3 2" xfId="521" xr:uid="{00000000-0005-0000-0000-000000030000}"/>
    <cellStyle name="Dziesiętny 8 3 3" xfId="819" xr:uid="{00000000-0005-0000-0000-000001030000}"/>
    <cellStyle name="Dziesiętny 8 3 4" xfId="1117" xr:uid="{00000000-0005-0000-0000-000002030000}"/>
    <cellStyle name="Dziesiętny 8 4" xfId="274" xr:uid="{00000000-0005-0000-0000-000003030000}"/>
    <cellStyle name="Dziesiętny 8 4 2" xfId="575" xr:uid="{00000000-0005-0000-0000-000004030000}"/>
    <cellStyle name="Dziesiętny 8 4 3" xfId="873" xr:uid="{00000000-0005-0000-0000-000005030000}"/>
    <cellStyle name="Dziesiętny 8 4 4" xfId="1171" xr:uid="{00000000-0005-0000-0000-000006030000}"/>
    <cellStyle name="Dziesiętny 8 5" xfId="327" xr:uid="{00000000-0005-0000-0000-000007030000}"/>
    <cellStyle name="Dziesiętny 8 5 2" xfId="628" xr:uid="{00000000-0005-0000-0000-000008030000}"/>
    <cellStyle name="Dziesiętny 8 5 3" xfId="926" xr:uid="{00000000-0005-0000-0000-000009030000}"/>
    <cellStyle name="Dziesiętny 8 5 4" xfId="1224" xr:uid="{00000000-0005-0000-0000-00000A030000}"/>
    <cellStyle name="Dziesiętny 8 6" xfId="415" xr:uid="{00000000-0005-0000-0000-00000B030000}"/>
    <cellStyle name="Dziesiętny 8 7" xfId="713" xr:uid="{00000000-0005-0000-0000-00000C030000}"/>
    <cellStyle name="Dziesiętny 8 8" xfId="1011" xr:uid="{00000000-0005-0000-0000-00000D030000}"/>
    <cellStyle name="Dziesiętny 9" xfId="94" xr:uid="{00000000-0005-0000-0000-00000E030000}"/>
    <cellStyle name="Dziesiętny 9 2" xfId="148" xr:uid="{00000000-0005-0000-0000-00000F030000}"/>
    <cellStyle name="Dziesiętny 9 2 2" xfId="449" xr:uid="{00000000-0005-0000-0000-000010030000}"/>
    <cellStyle name="Dziesiętny 9 2 3" xfId="747" xr:uid="{00000000-0005-0000-0000-000011030000}"/>
    <cellStyle name="Dziesiętny 9 2 4" xfId="1045" xr:uid="{00000000-0005-0000-0000-000012030000}"/>
    <cellStyle name="Dziesiętny 9 3" xfId="201" xr:uid="{00000000-0005-0000-0000-000013030000}"/>
    <cellStyle name="Dziesiętny 9 3 2" xfId="502" xr:uid="{00000000-0005-0000-0000-000014030000}"/>
    <cellStyle name="Dziesiętny 9 3 3" xfId="800" xr:uid="{00000000-0005-0000-0000-000015030000}"/>
    <cellStyle name="Dziesiętny 9 3 4" xfId="1098" xr:uid="{00000000-0005-0000-0000-000016030000}"/>
    <cellStyle name="Dziesiętny 9 4" xfId="255" xr:uid="{00000000-0005-0000-0000-000017030000}"/>
    <cellStyle name="Dziesiętny 9 4 2" xfId="556" xr:uid="{00000000-0005-0000-0000-000018030000}"/>
    <cellStyle name="Dziesiętny 9 4 3" xfId="854" xr:uid="{00000000-0005-0000-0000-000019030000}"/>
    <cellStyle name="Dziesiętny 9 4 4" xfId="1152" xr:uid="{00000000-0005-0000-0000-00001A030000}"/>
    <cellStyle name="Dziesiętny 9 5" xfId="308" xr:uid="{00000000-0005-0000-0000-00001B030000}"/>
    <cellStyle name="Dziesiętny 9 5 2" xfId="609" xr:uid="{00000000-0005-0000-0000-00001C030000}"/>
    <cellStyle name="Dziesiętny 9 5 3" xfId="907" xr:uid="{00000000-0005-0000-0000-00001D030000}"/>
    <cellStyle name="Dziesiętny 9 5 4" xfId="1205" xr:uid="{00000000-0005-0000-0000-00001E030000}"/>
    <cellStyle name="Dziesiętny 9 6" xfId="396" xr:uid="{00000000-0005-0000-0000-00001F030000}"/>
    <cellStyle name="Dziesiętny 9 7" xfId="694" xr:uid="{00000000-0005-0000-0000-000020030000}"/>
    <cellStyle name="Dziesiętny 9 8" xfId="992" xr:uid="{00000000-0005-0000-0000-000021030000}"/>
    <cellStyle name="Excel Built-in Comma" xfId="70" xr:uid="{00000000-0005-0000-0000-000022030000}"/>
    <cellStyle name="Excel Built-in Currency" xfId="69" xr:uid="{00000000-0005-0000-0000-000023030000}"/>
    <cellStyle name="Excel Built-in Excel Built-in Normal" xfId="65" xr:uid="{00000000-0005-0000-0000-000024030000}"/>
    <cellStyle name="Excel Built-in Normal" xfId="62" xr:uid="{00000000-0005-0000-0000-000025030000}"/>
    <cellStyle name="Excel_BuiltIn_Akcent 3" xfId="86" xr:uid="{00000000-0005-0000-0000-000026030000}"/>
    <cellStyle name="Komórka połączona 2" xfId="33" xr:uid="{00000000-0005-0000-0000-000027030000}"/>
    <cellStyle name="Komórka zaznaczona 2" xfId="34" xr:uid="{00000000-0005-0000-0000-000028030000}"/>
    <cellStyle name="Nagłówek 1 2" xfId="35" xr:uid="{00000000-0005-0000-0000-000029030000}"/>
    <cellStyle name="Nagłówek 2 2" xfId="36" xr:uid="{00000000-0005-0000-0000-00002A030000}"/>
    <cellStyle name="Nagłówek 3 2" xfId="37" xr:uid="{00000000-0005-0000-0000-00002B030000}"/>
    <cellStyle name="Nagłówek 4 2" xfId="38" xr:uid="{00000000-0005-0000-0000-00002C030000}"/>
    <cellStyle name="Neutralne 2" xfId="39" xr:uid="{00000000-0005-0000-0000-00002D030000}"/>
    <cellStyle name="Normalny" xfId="0" builtinId="0"/>
    <cellStyle name="Normalny 10" xfId="85" xr:uid="{00000000-0005-0000-0000-00002F030000}"/>
    <cellStyle name="Normalny 11" xfId="114" xr:uid="{00000000-0005-0000-0000-000030030000}"/>
    <cellStyle name="Normalny 11 10" xfId="1281" xr:uid="{C4A8AA3F-9773-4E2E-9CF5-8848FA4869D5}"/>
    <cellStyle name="Normalny 11 2" xfId="168" xr:uid="{00000000-0005-0000-0000-000031030000}"/>
    <cellStyle name="Normalny 11 2 2" xfId="469" xr:uid="{00000000-0005-0000-0000-000032030000}"/>
    <cellStyle name="Normalny 11 2 2 2" xfId="1465" xr:uid="{08429875-A210-457F-AF7E-B426FF8C7AE8}"/>
    <cellStyle name="Normalny 11 2 3" xfId="767" xr:uid="{00000000-0005-0000-0000-000033030000}"/>
    <cellStyle name="Normalny 11 2 3 2" xfId="1624" xr:uid="{3CA69247-0804-4C2E-8CB1-96A7F5631D4D}"/>
    <cellStyle name="Normalny 11 2 4" xfId="1065" xr:uid="{00000000-0005-0000-0000-000034030000}"/>
    <cellStyle name="Normalny 11 2 4 2" xfId="1791" xr:uid="{C97DA475-EE79-4A48-AFC5-F9CFED86DFCB}"/>
    <cellStyle name="Normalny 11 2 5" xfId="1310" xr:uid="{9656D001-53FB-44E0-9BA6-99C0F377926A}"/>
    <cellStyle name="Normalny 11 3" xfId="221" xr:uid="{00000000-0005-0000-0000-000035030000}"/>
    <cellStyle name="Normalny 11 3 2" xfId="522" xr:uid="{00000000-0005-0000-0000-000036030000}"/>
    <cellStyle name="Normalny 11 3 2 2" xfId="1494" xr:uid="{27280C45-E3C4-4CF7-AB63-6FFC31C54AA7}"/>
    <cellStyle name="Normalny 11 3 3" xfId="820" xr:uid="{00000000-0005-0000-0000-000037030000}"/>
    <cellStyle name="Normalny 11 3 3 2" xfId="1654" xr:uid="{F88D5A18-DDBD-4BA3-B306-9D469C8C8511}"/>
    <cellStyle name="Normalny 11 3 4" xfId="1118" xr:uid="{00000000-0005-0000-0000-000038030000}"/>
    <cellStyle name="Normalny 11 3 4 2" xfId="1819" xr:uid="{054148BE-2ACC-4FDA-920F-A587BD495B31}"/>
    <cellStyle name="Normalny 11 3 5" xfId="1339" xr:uid="{B13E568E-A3B4-4066-88EF-F93F1D5D85DE}"/>
    <cellStyle name="Normalny 11 4" xfId="275" xr:uid="{00000000-0005-0000-0000-000039030000}"/>
    <cellStyle name="Normalny 11 4 2" xfId="576" xr:uid="{00000000-0005-0000-0000-00003A030000}"/>
    <cellStyle name="Normalny 11 4 2 2" xfId="1524" xr:uid="{D3C7FFD4-37FA-4E94-B8F2-2404146A10E5}"/>
    <cellStyle name="Normalny 11 4 3" xfId="874" xr:uid="{00000000-0005-0000-0000-00003B030000}"/>
    <cellStyle name="Normalny 11 4 3 2" xfId="1683" xr:uid="{663379F8-FD49-47AC-84B3-12C7117564E6}"/>
    <cellStyle name="Normalny 11 4 4" xfId="1172" xr:uid="{00000000-0005-0000-0000-00003C030000}"/>
    <cellStyle name="Normalny 11 4 4 2" xfId="1848" xr:uid="{61A1AF16-5047-4507-9F51-A4040E3F874D}"/>
    <cellStyle name="Normalny 11 4 5" xfId="1367" xr:uid="{C0D793E1-C50A-41DE-BB7A-CFE5FD6628AD}"/>
    <cellStyle name="Normalny 11 5" xfId="328" xr:uid="{00000000-0005-0000-0000-00003D030000}"/>
    <cellStyle name="Normalny 11 5 2" xfId="629" xr:uid="{00000000-0005-0000-0000-00003E030000}"/>
    <cellStyle name="Normalny 11 5 2 2" xfId="1553" xr:uid="{5D24B946-033C-4441-8AE3-7648E72A3260}"/>
    <cellStyle name="Normalny 11 5 3" xfId="927" xr:uid="{00000000-0005-0000-0000-00003F030000}"/>
    <cellStyle name="Normalny 11 5 3 2" xfId="1711" xr:uid="{8A3B34BA-33A9-4CAE-9060-769CD203B433}"/>
    <cellStyle name="Normalny 11 5 4" xfId="1225" xr:uid="{00000000-0005-0000-0000-000040030000}"/>
    <cellStyle name="Normalny 11 5 4 2" xfId="1876" xr:uid="{39C9CC53-28AE-4E54-A97B-901F59642613}"/>
    <cellStyle name="Normalny 11 5 5" xfId="1395" xr:uid="{9F0FF5B3-A70C-410D-92BE-D26DC38FAB7C}"/>
    <cellStyle name="Normalny 11 6" xfId="367" xr:uid="{00000000-0005-0000-0000-000041030000}"/>
    <cellStyle name="Normalny 11 7" xfId="416" xr:uid="{00000000-0005-0000-0000-000042030000}"/>
    <cellStyle name="Normalny 11 7 2" xfId="1437" xr:uid="{67BEE9A0-81C9-4939-9170-C11183F2BF09}"/>
    <cellStyle name="Normalny 11 8" xfId="714" xr:uid="{00000000-0005-0000-0000-000043030000}"/>
    <cellStyle name="Normalny 11 8 2" xfId="1594" xr:uid="{D77CAD14-ECB5-422A-AD35-729330EB982E}"/>
    <cellStyle name="Normalny 11 9" xfId="1012" xr:uid="{00000000-0005-0000-0000-000044030000}"/>
    <cellStyle name="Normalny 11 9 2" xfId="1763" xr:uid="{2C52DEE7-8EF1-460B-859D-68D1DFB64DB0}"/>
    <cellStyle name="Normalny 12" xfId="119" xr:uid="{00000000-0005-0000-0000-000045030000}"/>
    <cellStyle name="Normalny 12 2" xfId="172" xr:uid="{00000000-0005-0000-0000-000046030000}"/>
    <cellStyle name="Normalny 12 2 2" xfId="473" xr:uid="{00000000-0005-0000-0000-000047030000}"/>
    <cellStyle name="Normalny 12 2 2 2" xfId="1468" xr:uid="{9DE53809-8197-4FC6-92EF-76FEB068D629}"/>
    <cellStyle name="Normalny 12 2 3" xfId="771" xr:uid="{00000000-0005-0000-0000-000048030000}"/>
    <cellStyle name="Normalny 12 2 3 2" xfId="1627" xr:uid="{2D2BCD56-BBBA-4544-A2D7-62F6EDF5FD81}"/>
    <cellStyle name="Normalny 12 2 4" xfId="1069" xr:uid="{00000000-0005-0000-0000-000049030000}"/>
    <cellStyle name="Normalny 12 2 4 2" xfId="1794" xr:uid="{C154105D-972B-440A-BF07-F5F6DD10DE17}"/>
    <cellStyle name="Normalny 12 2 5" xfId="1313" xr:uid="{6235E119-9097-45EA-A2AD-BF23BAD3A626}"/>
    <cellStyle name="Normalny 12 3" xfId="225" xr:uid="{00000000-0005-0000-0000-00004A030000}"/>
    <cellStyle name="Normalny 12 3 2" xfId="526" xr:uid="{00000000-0005-0000-0000-00004B030000}"/>
    <cellStyle name="Normalny 12 3 2 2" xfId="1497" xr:uid="{95F20D97-364A-438F-BC74-58BED1DFEC78}"/>
    <cellStyle name="Normalny 12 3 3" xfId="824" xr:uid="{00000000-0005-0000-0000-00004C030000}"/>
    <cellStyle name="Normalny 12 3 3 2" xfId="1657" xr:uid="{B8D426BA-9CFB-4E87-86A3-983E52543EB9}"/>
    <cellStyle name="Normalny 12 3 4" xfId="1122" xr:uid="{00000000-0005-0000-0000-00004D030000}"/>
    <cellStyle name="Normalny 12 3 4 2" xfId="1822" xr:uid="{F458E8AB-DDD4-443B-879B-B991FE2ED149}"/>
    <cellStyle name="Normalny 12 3 5" xfId="1342" xr:uid="{A3C2EA88-9F1C-4C57-87C1-56834CA8879F}"/>
    <cellStyle name="Normalny 12 4" xfId="279" xr:uid="{00000000-0005-0000-0000-00004E030000}"/>
    <cellStyle name="Normalny 12 4 2" xfId="580" xr:uid="{00000000-0005-0000-0000-00004F030000}"/>
    <cellStyle name="Normalny 12 4 2 2" xfId="1527" xr:uid="{D018587E-8E17-4F3E-A385-E91D5FE027BE}"/>
    <cellStyle name="Normalny 12 4 3" xfId="878" xr:uid="{00000000-0005-0000-0000-000050030000}"/>
    <cellStyle name="Normalny 12 4 3 2" xfId="1686" xr:uid="{A12EABC5-087A-4EBA-9B42-3FB528540A5E}"/>
    <cellStyle name="Normalny 12 4 4" xfId="1176" xr:uid="{00000000-0005-0000-0000-000051030000}"/>
    <cellStyle name="Normalny 12 4 4 2" xfId="1851" xr:uid="{B45BEACE-3381-46BF-907E-6EC8B8392555}"/>
    <cellStyle name="Normalny 12 4 5" xfId="1370" xr:uid="{8F7A858F-01A4-46BC-BD17-ED78A4B5974A}"/>
    <cellStyle name="Normalny 12 5" xfId="332" xr:uid="{00000000-0005-0000-0000-000052030000}"/>
    <cellStyle name="Normalny 12 5 2" xfId="633" xr:uid="{00000000-0005-0000-0000-000053030000}"/>
    <cellStyle name="Normalny 12 5 2 2" xfId="1556" xr:uid="{40EBB56C-CFF6-4523-AFE6-232819341C77}"/>
    <cellStyle name="Normalny 12 5 3" xfId="931" xr:uid="{00000000-0005-0000-0000-000054030000}"/>
    <cellStyle name="Normalny 12 5 3 2" xfId="1714" xr:uid="{7F501091-BC14-4C6E-BDA9-3C05926BB80C}"/>
    <cellStyle name="Normalny 12 5 4" xfId="1229" xr:uid="{00000000-0005-0000-0000-000055030000}"/>
    <cellStyle name="Normalny 12 5 4 2" xfId="1879" xr:uid="{0B38776A-1212-4ADD-AEF5-A4601061C28A}"/>
    <cellStyle name="Normalny 12 5 5" xfId="1398" xr:uid="{32317722-57C7-451D-AD92-03151072B186}"/>
    <cellStyle name="Normalny 12 6" xfId="420" xr:uid="{00000000-0005-0000-0000-000056030000}"/>
    <cellStyle name="Normalny 12 6 2" xfId="1440" xr:uid="{F392A28F-0001-4AF2-9FDF-974192EDADFF}"/>
    <cellStyle name="Normalny 12 7" xfId="718" xr:uid="{00000000-0005-0000-0000-000057030000}"/>
    <cellStyle name="Normalny 12 7 2" xfId="1597" xr:uid="{5A374CED-6FC3-4294-8107-7DF86130BBEE}"/>
    <cellStyle name="Normalny 12 8" xfId="1016" xr:uid="{00000000-0005-0000-0000-000058030000}"/>
    <cellStyle name="Normalny 12 8 2" xfId="1766" xr:uid="{F5B0B579-2A11-410A-9D53-8CC318ED5DBC}"/>
    <cellStyle name="Normalny 12 9" xfId="1284" xr:uid="{31EB24B7-E00F-4AB1-995E-1C47F8C1BC2B}"/>
    <cellStyle name="Normalny 13" xfId="335" xr:uid="{00000000-0005-0000-0000-000059030000}"/>
    <cellStyle name="Normalny 13 2" xfId="636" xr:uid="{00000000-0005-0000-0000-00005A030000}"/>
    <cellStyle name="Normalny 13 2 2" xfId="1559" xr:uid="{3F0CBD4F-A388-4798-B0CB-FE72C477278D}"/>
    <cellStyle name="Normalny 13 3" xfId="934" xr:uid="{00000000-0005-0000-0000-00005B030000}"/>
    <cellStyle name="Normalny 13 3 2" xfId="1717" xr:uid="{85725121-2105-4499-BA0C-473EB1032610}"/>
    <cellStyle name="Normalny 13 4" xfId="1232" xr:uid="{00000000-0005-0000-0000-00005C030000}"/>
    <cellStyle name="Normalny 13 4 2" xfId="1882" xr:uid="{C1ACA308-EF0B-4E1A-AEC2-8F7EC96FB7ED}"/>
    <cellStyle name="Normalny 13 5" xfId="1401" xr:uid="{85711584-C9C2-4740-85B6-72496C431256}"/>
    <cellStyle name="Normalny 2" xfId="1" xr:uid="{00000000-0005-0000-0000-00005D030000}"/>
    <cellStyle name="Normalny 2 2" xfId="57" xr:uid="{00000000-0005-0000-0000-00005E030000}"/>
    <cellStyle name="Normalny 3" xfId="2" xr:uid="{00000000-0005-0000-0000-00005F030000}"/>
    <cellStyle name="Normalny 4" xfId="4" xr:uid="{00000000-0005-0000-0000-000060030000}"/>
    <cellStyle name="Normalny 4 2" xfId="63" xr:uid="{00000000-0005-0000-0000-000061030000}"/>
    <cellStyle name="Normalny 4 3" xfId="117" xr:uid="{00000000-0005-0000-0000-000062030000}"/>
    <cellStyle name="Normalny 5" xfId="5" xr:uid="{00000000-0005-0000-0000-000063030000}"/>
    <cellStyle name="Normalny 6" xfId="47" xr:uid="{00000000-0005-0000-0000-000064030000}"/>
    <cellStyle name="Normalny 6 2" xfId="53" xr:uid="{00000000-0005-0000-0000-000065030000}"/>
    <cellStyle name="Normalny 7" xfId="58" xr:uid="{00000000-0005-0000-0000-000066030000}"/>
    <cellStyle name="Normalny 8" xfId="64" xr:uid="{00000000-0005-0000-0000-000067030000}"/>
    <cellStyle name="Normalny 9" xfId="66" xr:uid="{00000000-0005-0000-0000-000068030000}"/>
    <cellStyle name="Obliczenia 2" xfId="40" xr:uid="{00000000-0005-0000-0000-000069030000}"/>
    <cellStyle name="Obliczenia 2 2" xfId="59" xr:uid="{00000000-0005-0000-0000-00006A030000}"/>
    <cellStyle name="Obliczenia 2 2 2" xfId="346" xr:uid="{00000000-0005-0000-0000-00006B030000}"/>
    <cellStyle name="Obliczenia 2 2 2 2" xfId="647" xr:uid="{00000000-0005-0000-0000-00006C030000}"/>
    <cellStyle name="Obliczenia 2 2 2 2 2" xfId="1901" xr:uid="{2E361E23-6DCC-4E91-8EBE-72D816108AB9}"/>
    <cellStyle name="Obliczenia 2 2 2 3" xfId="945" xr:uid="{00000000-0005-0000-0000-00006D030000}"/>
    <cellStyle name="Obliczenia 2 2 2 3 2" xfId="1727" xr:uid="{7EE5F231-7816-48FB-8CAF-16C8582CD009}"/>
    <cellStyle name="Obliczenia 2 2 2 3 3" xfId="1512" xr:uid="{B206CC98-BE06-4985-BB2D-5AE2A84CA15B}"/>
    <cellStyle name="Obliczenia 2 2 2 4" xfId="1894" xr:uid="{E32CB98C-A70C-4F7F-90BF-C7D3540F816C}"/>
    <cellStyle name="Obliczenia 2 2 3" xfId="1302" xr:uid="{A8995C87-8E25-49BE-BE76-8130DA1B7005}"/>
    <cellStyle name="Obliczenia 2 3" xfId="339" xr:uid="{00000000-0005-0000-0000-00006E030000}"/>
    <cellStyle name="Obliczenia 2 3 2" xfId="640" xr:uid="{00000000-0005-0000-0000-00006F030000}"/>
    <cellStyle name="Obliczenia 2 3 2 2" xfId="1896" xr:uid="{4409081F-B3A9-4E28-B1E3-7808E7A257AF}"/>
    <cellStyle name="Obliczenia 2 3 3" xfId="938" xr:uid="{00000000-0005-0000-0000-000070030000}"/>
    <cellStyle name="Obliczenia 2 3 3 2" xfId="1720" xr:uid="{69B76904-1FAF-4871-BBD0-39CBA5D9215A}"/>
    <cellStyle name="Obliczenia 2 3 3 3" xfId="1609" xr:uid="{55D32C81-2F84-4BF8-8A46-C77E4AA38D71}"/>
    <cellStyle name="Obliczenia 2 3 4" xfId="1653" xr:uid="{B6BFA2B2-2C32-43A9-8D43-551CB53B5F7D}"/>
    <cellStyle name="Obliczenia 2 4" xfId="1913" xr:uid="{72638CD0-B7EC-4B74-8553-555CB0947F2B}"/>
    <cellStyle name="Suma 2" xfId="41" xr:uid="{00000000-0005-0000-0000-000071030000}"/>
    <cellStyle name="Suma 2 2" xfId="60" xr:uid="{00000000-0005-0000-0000-000072030000}"/>
    <cellStyle name="Suma 2 2 2" xfId="347" xr:uid="{00000000-0005-0000-0000-000073030000}"/>
    <cellStyle name="Suma 2 2 2 2" xfId="648" xr:uid="{00000000-0005-0000-0000-000074030000}"/>
    <cellStyle name="Suma 2 2 2 2 2" xfId="1256" xr:uid="{8F86435D-11C2-41A3-80BA-496A5BF89523}"/>
    <cellStyle name="Suma 2 2 2 3" xfId="946" xr:uid="{00000000-0005-0000-0000-000075030000}"/>
    <cellStyle name="Suma 2 2 2 3 2" xfId="1728" xr:uid="{8D445213-4C3A-4F2C-B369-1542DF9B3DC4}"/>
    <cellStyle name="Suma 2 2 2 3 3" xfId="1274" xr:uid="{C893FCE1-BE72-4E92-A2FC-88A89E4005B2}"/>
    <cellStyle name="Suma 2 2 2 4" xfId="1762" xr:uid="{587567EE-BC99-4D8F-A779-618FDB366255}"/>
    <cellStyle name="Suma 2 2 3" xfId="1906" xr:uid="{2516D45C-BFAB-4EFE-AE66-2C4341B6D236}"/>
    <cellStyle name="Suma 2 3" xfId="340" xr:uid="{00000000-0005-0000-0000-000076030000}"/>
    <cellStyle name="Suma 2 3 2" xfId="641" xr:uid="{00000000-0005-0000-0000-000077030000}"/>
    <cellStyle name="Suma 2 3 2 2" xfId="1576" xr:uid="{F3D478CB-1854-4B07-84CC-DBCA32905351}"/>
    <cellStyle name="Suma 2 3 3" xfId="939" xr:uid="{00000000-0005-0000-0000-000078030000}"/>
    <cellStyle name="Suma 2 3 3 2" xfId="1721" xr:uid="{84505998-D6BE-4E98-9AC4-2B59565862EB}"/>
    <cellStyle name="Suma 2 3 3 3" xfId="1911" xr:uid="{74772232-7CAF-42B2-B7D6-DA9DC787F250}"/>
    <cellStyle name="Suma 2 3 4" xfId="1905" xr:uid="{DDCAB11E-DE12-45C4-9F42-922E353BB366}"/>
    <cellStyle name="Suma 2 4" xfId="1903" xr:uid="{60465BC2-A5A4-4E13-8A3E-A4A14D211EC7}"/>
    <cellStyle name="Tekst objaśnienia 2" xfId="42" xr:uid="{00000000-0005-0000-0000-000079030000}"/>
    <cellStyle name="Tekst ostrzeżenia 2" xfId="43" xr:uid="{00000000-0005-0000-0000-00007A030000}"/>
    <cellStyle name="Tytuł 2" xfId="44" xr:uid="{00000000-0005-0000-0000-00007B030000}"/>
    <cellStyle name="Uwaga 2" xfId="45" xr:uid="{00000000-0005-0000-0000-00007C030000}"/>
    <cellStyle name="Uwaga 2 2" xfId="61" xr:uid="{00000000-0005-0000-0000-00007D030000}"/>
    <cellStyle name="Uwaga 2 2 2" xfId="348" xr:uid="{00000000-0005-0000-0000-00007E030000}"/>
    <cellStyle name="Uwaga 2 2 2 2" xfId="649" xr:uid="{00000000-0005-0000-0000-00007F030000}"/>
    <cellStyle name="Uwaga 2 2 2 2 2" xfId="1480" xr:uid="{8ED30258-4610-4A68-AD34-FD1A692DE659}"/>
    <cellStyle name="Uwaga 2 2 2 3" xfId="947" xr:uid="{00000000-0005-0000-0000-000080030000}"/>
    <cellStyle name="Uwaga 2 2 2 3 2" xfId="1729" xr:uid="{0F2A9C69-1B8D-415D-AED5-4A3337AA810D}"/>
    <cellStyle name="Uwaga 2 2 2 3 3" xfId="1909" xr:uid="{6F2A7211-DE9C-4CD7-B569-8585F34DCD96}"/>
    <cellStyle name="Uwaga 2 2 2 4" xfId="1612" xr:uid="{E573BF80-DC21-440A-918C-E033AAFC6F89}"/>
    <cellStyle name="Uwaga 2 2 3" xfId="1895" xr:uid="{7F31FF62-AE50-4404-9303-4E41987A704C}"/>
    <cellStyle name="Uwaga 2 3" xfId="341" xr:uid="{00000000-0005-0000-0000-000081030000}"/>
    <cellStyle name="Uwaga 2 3 2" xfId="642" xr:uid="{00000000-0005-0000-0000-000082030000}"/>
    <cellStyle name="Uwaga 2 3 2 2" xfId="1411" xr:uid="{4ED031C6-50F4-4FD4-AB89-AAA72C5520E3}"/>
    <cellStyle name="Uwaga 2 3 3" xfId="940" xr:uid="{00000000-0005-0000-0000-000083030000}"/>
    <cellStyle name="Uwaga 2 3 3 2" xfId="1722" xr:uid="{CE53701E-C47F-4398-99F9-08C5029F9438}"/>
    <cellStyle name="Uwaga 2 3 3 3" xfId="1899" xr:uid="{BD089C89-9B70-4A50-B04A-736A47B185D5}"/>
    <cellStyle name="Uwaga 2 3 4" xfId="1847" xr:uid="{C9CF8FFD-9CDD-499E-B106-A527EED738CA}"/>
    <cellStyle name="Uwaga 2 4" xfId="1900" xr:uid="{D5B60DB2-1D54-43A3-891C-7A4C3869B2BC}"/>
    <cellStyle name="Walutowy" xfId="48" builtinId="4"/>
    <cellStyle name="Walutowy 10" xfId="283" xr:uid="{00000000-0005-0000-0000-000085030000}"/>
    <cellStyle name="Walutowy 10 2" xfId="584" xr:uid="{00000000-0005-0000-0000-000086030000}"/>
    <cellStyle name="Walutowy 10 2 2" xfId="1530" xr:uid="{83ECDB1E-6A63-436E-9B14-9681C27647D3}"/>
    <cellStyle name="Walutowy 10 3" xfId="882" xr:uid="{00000000-0005-0000-0000-000087030000}"/>
    <cellStyle name="Walutowy 10 3 2" xfId="1689" xr:uid="{145E10E6-119D-4C8D-B0A6-715B74053889}"/>
    <cellStyle name="Walutowy 10 4" xfId="1180" xr:uid="{00000000-0005-0000-0000-000088030000}"/>
    <cellStyle name="Walutowy 10 4 2" xfId="1854" xr:uid="{C133A6D2-C9F3-413B-92A4-869014EF5F2F}"/>
    <cellStyle name="Walutowy 10 5" xfId="1373" xr:uid="{79652343-5A9E-4B7D-ABB1-27C2BB9D8D75}"/>
    <cellStyle name="Walutowy 11" xfId="368" xr:uid="{00000000-0005-0000-0000-000089030000}"/>
    <cellStyle name="Walutowy 11 2" xfId="1414" xr:uid="{14E7C7F9-9DB0-4A49-A435-A9E23D705FD8}"/>
    <cellStyle name="Walutowy 12" xfId="371" xr:uid="{00000000-0005-0000-0000-00008A030000}"/>
    <cellStyle name="Walutowy 12 2" xfId="1415" xr:uid="{2B1F4EA0-D5A7-4D36-8AD7-4FDC58086BCF}"/>
    <cellStyle name="Walutowy 13" xfId="669" xr:uid="{00000000-0005-0000-0000-00008B030000}"/>
    <cellStyle name="Walutowy 13 2" xfId="1571" xr:uid="{913077AF-D0BA-42D5-A8C4-F9467D9745B0}"/>
    <cellStyle name="Walutowy 14" xfId="967" xr:uid="{00000000-0005-0000-0000-00008C030000}"/>
    <cellStyle name="Walutowy 14 2" xfId="1739" xr:uid="{8E783740-9479-4B07-A0FB-E7D0AF1FE149}"/>
    <cellStyle name="Walutowy 15" xfId="1257" xr:uid="{FF158215-B726-4E52-BF38-CEDA34189CB3}"/>
    <cellStyle name="Walutowy 2" xfId="49" xr:uid="{00000000-0005-0000-0000-00008D030000}"/>
    <cellStyle name="Walutowy 2 10" xfId="670" xr:uid="{00000000-0005-0000-0000-00008E030000}"/>
    <cellStyle name="Walutowy 2 10 2" xfId="1572" xr:uid="{CA5F6AFA-BDE2-4D94-B1D2-1B663102667D}"/>
    <cellStyle name="Walutowy 2 11" xfId="968" xr:uid="{00000000-0005-0000-0000-00008F030000}"/>
    <cellStyle name="Walutowy 2 11 2" xfId="1740" xr:uid="{D27D23F1-66C4-4B85-8F19-7105DE3BF73E}"/>
    <cellStyle name="Walutowy 2 12" xfId="1258" xr:uid="{6E0C72C0-244E-4DD3-8CF6-FED2BB2550AE}"/>
    <cellStyle name="Walutowy 2 2" xfId="76" xr:uid="{00000000-0005-0000-0000-000090030000}"/>
    <cellStyle name="Walutowy 2 2 10" xfId="976" xr:uid="{00000000-0005-0000-0000-000091030000}"/>
    <cellStyle name="Walutowy 2 2 10 2" xfId="1745" xr:uid="{E47EEA62-D102-42E9-97DF-E3872A5EBF13}"/>
    <cellStyle name="Walutowy 2 2 11" xfId="1264" xr:uid="{D25998F0-889F-4A53-9527-7EB333F9F91D}"/>
    <cellStyle name="Walutowy 2 2 2" xfId="101" xr:uid="{00000000-0005-0000-0000-000092030000}"/>
    <cellStyle name="Walutowy 2 2 2 2" xfId="155" xr:uid="{00000000-0005-0000-0000-000093030000}"/>
    <cellStyle name="Walutowy 2 2 2 2 2" xfId="456" xr:uid="{00000000-0005-0000-0000-000094030000}"/>
    <cellStyle name="Walutowy 2 2 2 2 2 2" xfId="1460" xr:uid="{08CA613A-98B3-482E-8EC3-B91BD9E2E303}"/>
    <cellStyle name="Walutowy 2 2 2 2 3" xfId="754" xr:uid="{00000000-0005-0000-0000-000095030000}"/>
    <cellStyle name="Walutowy 2 2 2 2 3 2" xfId="1619" xr:uid="{EB1290D9-7099-4567-B898-2A7356406AC6}"/>
    <cellStyle name="Walutowy 2 2 2 2 4" xfId="1052" xr:uid="{00000000-0005-0000-0000-000096030000}"/>
    <cellStyle name="Walutowy 2 2 2 2 4 2" xfId="1786" xr:uid="{CB054D1B-BE42-4084-8880-77C28AA9E26B}"/>
    <cellStyle name="Walutowy 2 2 2 2 5" xfId="1305" xr:uid="{24D0C17D-3D2D-4AA8-887E-9C053B3F174F}"/>
    <cellStyle name="Walutowy 2 2 2 3" xfId="208" xr:uid="{00000000-0005-0000-0000-000097030000}"/>
    <cellStyle name="Walutowy 2 2 2 3 2" xfId="509" xr:uid="{00000000-0005-0000-0000-000098030000}"/>
    <cellStyle name="Walutowy 2 2 2 3 2 2" xfId="1489" xr:uid="{673122C3-6785-4331-B49A-3C4641B77FD7}"/>
    <cellStyle name="Walutowy 2 2 2 3 3" xfId="807" xr:uid="{00000000-0005-0000-0000-000099030000}"/>
    <cellStyle name="Walutowy 2 2 2 3 3 2" xfId="1648" xr:uid="{FDE14FE3-0201-4D85-95CB-C1AEC9AB4AEB}"/>
    <cellStyle name="Walutowy 2 2 2 3 4" xfId="1105" xr:uid="{00000000-0005-0000-0000-00009A030000}"/>
    <cellStyle name="Walutowy 2 2 2 3 4 2" xfId="1814" xr:uid="{AD636F7E-84BB-485B-8331-CF7336009EE1}"/>
    <cellStyle name="Walutowy 2 2 2 3 5" xfId="1334" xr:uid="{445B1124-287F-4084-8DCE-520A87A151A6}"/>
    <cellStyle name="Walutowy 2 2 2 4" xfId="262" xr:uid="{00000000-0005-0000-0000-00009B030000}"/>
    <cellStyle name="Walutowy 2 2 2 4 2" xfId="563" xr:uid="{00000000-0005-0000-0000-00009C030000}"/>
    <cellStyle name="Walutowy 2 2 2 4 2 2" xfId="1519" xr:uid="{62A38FCF-232C-4DD0-A749-F6F073FD6420}"/>
    <cellStyle name="Walutowy 2 2 2 4 3" xfId="861" xr:uid="{00000000-0005-0000-0000-00009D030000}"/>
    <cellStyle name="Walutowy 2 2 2 4 3 2" xfId="1678" xr:uid="{5262B24C-E0B8-4DAE-AC25-7723B78FFB3F}"/>
    <cellStyle name="Walutowy 2 2 2 4 4" xfId="1159" xr:uid="{00000000-0005-0000-0000-00009E030000}"/>
    <cellStyle name="Walutowy 2 2 2 4 4 2" xfId="1842" xr:uid="{7C407B33-86AC-44B1-A998-50DCE8DBD419}"/>
    <cellStyle name="Walutowy 2 2 2 4 5" xfId="1362" xr:uid="{9042B068-6F78-4F61-98FC-7F45F5DEDEEA}"/>
    <cellStyle name="Walutowy 2 2 2 5" xfId="315" xr:uid="{00000000-0005-0000-0000-00009F030000}"/>
    <cellStyle name="Walutowy 2 2 2 5 2" xfId="616" xr:uid="{00000000-0005-0000-0000-0000A0030000}"/>
    <cellStyle name="Walutowy 2 2 2 5 2 2" xfId="1548" xr:uid="{FF9E96E5-F502-4FFA-B2BB-ADD36712DFE0}"/>
    <cellStyle name="Walutowy 2 2 2 5 3" xfId="914" xr:uid="{00000000-0005-0000-0000-0000A1030000}"/>
    <cellStyle name="Walutowy 2 2 2 5 3 2" xfId="1706" xr:uid="{53B985F8-6114-45A5-95A0-33E60E8F60FE}"/>
    <cellStyle name="Walutowy 2 2 2 5 4" xfId="1212" xr:uid="{00000000-0005-0000-0000-0000A2030000}"/>
    <cellStyle name="Walutowy 2 2 2 5 4 2" xfId="1871" xr:uid="{EA8BFFD9-3370-450E-BC69-8A4F28EE5B50}"/>
    <cellStyle name="Walutowy 2 2 2 5 5" xfId="1390" xr:uid="{76623EE5-28A8-4810-8F65-7A8AEE57FBCD}"/>
    <cellStyle name="Walutowy 2 2 2 6" xfId="403" xr:uid="{00000000-0005-0000-0000-0000A3030000}"/>
    <cellStyle name="Walutowy 2 2 2 6 2" xfId="1432" xr:uid="{3937B1BB-5A79-4A51-B7AC-96740BD368C8}"/>
    <cellStyle name="Walutowy 2 2 2 7" xfId="701" xr:uid="{00000000-0005-0000-0000-0000A4030000}"/>
    <cellStyle name="Walutowy 2 2 2 7 2" xfId="1589" xr:uid="{D416E441-55E0-4C5D-AFD0-749FC9E06AD3}"/>
    <cellStyle name="Walutowy 2 2 2 8" xfId="999" xr:uid="{00000000-0005-0000-0000-0000A5030000}"/>
    <cellStyle name="Walutowy 2 2 2 8 2" xfId="1756" xr:uid="{F38F0845-7A0C-4EB0-8839-926EBC5032B1}"/>
    <cellStyle name="Walutowy 2 2 2 9" xfId="1276" xr:uid="{CC1C2AE0-8A38-441D-92CD-4E2DBF473B63}"/>
    <cellStyle name="Walutowy 2 2 3" xfId="132" xr:uid="{00000000-0005-0000-0000-0000A6030000}"/>
    <cellStyle name="Walutowy 2 2 3 2" xfId="433" xr:uid="{00000000-0005-0000-0000-0000A7030000}"/>
    <cellStyle name="Walutowy 2 2 3 2 2" xfId="1449" xr:uid="{2DDCE133-7B22-4A64-B622-77B06E889EF2}"/>
    <cellStyle name="Walutowy 2 2 3 3" xfId="731" xr:uid="{00000000-0005-0000-0000-0000A8030000}"/>
    <cellStyle name="Walutowy 2 2 3 3 2" xfId="1606" xr:uid="{E87A73A7-0EAA-4D39-82FA-8819711DDBC4}"/>
    <cellStyle name="Walutowy 2 2 3 4" xfId="1029" xr:uid="{00000000-0005-0000-0000-0000A9030000}"/>
    <cellStyle name="Walutowy 2 2 3 4 2" xfId="1775" xr:uid="{2B014F8D-DA36-4B0D-AB9C-F9ECD70BEE4A}"/>
    <cellStyle name="Walutowy 2 2 3 5" xfId="1293" xr:uid="{7E2DF0F5-6306-4446-94AA-964517B273CE}"/>
    <cellStyle name="Walutowy 2 2 4" xfId="185" xr:uid="{00000000-0005-0000-0000-0000AA030000}"/>
    <cellStyle name="Walutowy 2 2 4 2" xfId="486" xr:uid="{00000000-0005-0000-0000-0000AB030000}"/>
    <cellStyle name="Walutowy 2 2 4 2 2" xfId="1477" xr:uid="{BC35DFFE-2109-4EC1-8593-368798D0491E}"/>
    <cellStyle name="Walutowy 2 2 4 3" xfId="784" xr:uid="{00000000-0005-0000-0000-0000AC030000}"/>
    <cellStyle name="Walutowy 2 2 4 3 2" xfId="1637" xr:uid="{E9C3C46B-8F84-4BC9-AF58-60FE7FFB03C3}"/>
    <cellStyle name="Walutowy 2 2 4 4" xfId="1082" xr:uid="{00000000-0005-0000-0000-0000AD030000}"/>
    <cellStyle name="Walutowy 2 2 4 4 2" xfId="1803" xr:uid="{C0B8D0A3-6054-4D46-A7E3-310933DA1A32}"/>
    <cellStyle name="Walutowy 2 2 4 5" xfId="1323" xr:uid="{C213FD01-D14E-4358-9B7A-EAADF52AD0FC}"/>
    <cellStyle name="Walutowy 2 2 5" xfId="239" xr:uid="{00000000-0005-0000-0000-0000AE030000}"/>
    <cellStyle name="Walutowy 2 2 5 2" xfId="540" xr:uid="{00000000-0005-0000-0000-0000AF030000}"/>
    <cellStyle name="Walutowy 2 2 5 2 2" xfId="1507" xr:uid="{BEE462F9-D666-4431-B989-05A8CCCCD509}"/>
    <cellStyle name="Walutowy 2 2 5 3" xfId="838" xr:uid="{00000000-0005-0000-0000-0000B0030000}"/>
    <cellStyle name="Walutowy 2 2 5 3 2" xfId="1667" xr:uid="{DE56D637-21A0-493A-95B9-E951928D5748}"/>
    <cellStyle name="Walutowy 2 2 5 4" xfId="1136" xr:uid="{00000000-0005-0000-0000-0000B1030000}"/>
    <cellStyle name="Walutowy 2 2 5 4 2" xfId="1831" xr:uid="{72EE74D5-5577-4349-AEB5-1A187FA697C7}"/>
    <cellStyle name="Walutowy 2 2 5 5" xfId="1351" xr:uid="{0CE6D9A3-0427-4854-BD91-FF27D69D37D6}"/>
    <cellStyle name="Walutowy 2 2 6" xfId="292" xr:uid="{00000000-0005-0000-0000-0000B2030000}"/>
    <cellStyle name="Walutowy 2 2 6 2" xfId="593" xr:uid="{00000000-0005-0000-0000-0000B3030000}"/>
    <cellStyle name="Walutowy 2 2 6 2 2" xfId="1537" xr:uid="{F5E3AB5E-2645-425E-8F10-CE3EECCB40CE}"/>
    <cellStyle name="Walutowy 2 2 6 3" xfId="891" xr:uid="{00000000-0005-0000-0000-0000B4030000}"/>
    <cellStyle name="Walutowy 2 2 6 3 2" xfId="1695" xr:uid="{421A6021-7C6F-484F-990D-055107A7FDE1}"/>
    <cellStyle name="Walutowy 2 2 6 4" xfId="1189" xr:uid="{00000000-0005-0000-0000-0000B5030000}"/>
    <cellStyle name="Walutowy 2 2 6 4 2" xfId="1860" xr:uid="{3CAFA8FE-F6E3-4652-B63F-6578E7021C8A}"/>
    <cellStyle name="Walutowy 2 2 6 5" xfId="1379" xr:uid="{67B9753A-3B87-4888-BD0B-2CA4BAA0531A}"/>
    <cellStyle name="Walutowy 2 2 7" xfId="357" xr:uid="{00000000-0005-0000-0000-0000B6030000}"/>
    <cellStyle name="Walutowy 2 2 7 2" xfId="658" xr:uid="{00000000-0005-0000-0000-0000B7030000}"/>
    <cellStyle name="Walutowy 2 2 7 2 2" xfId="1566" xr:uid="{16861D18-17B9-489A-850B-AA4867501EA3}"/>
    <cellStyle name="Walutowy 2 2 7 3" xfId="956" xr:uid="{00000000-0005-0000-0000-0000B8030000}"/>
    <cellStyle name="Walutowy 2 2 7 3 2" xfId="1734" xr:uid="{2B82A5B7-7F76-4600-8E7B-76F333300416}"/>
    <cellStyle name="Walutowy 2 2 7 4" xfId="1244" xr:uid="{00000000-0005-0000-0000-0000B9030000}"/>
    <cellStyle name="Walutowy 2 2 7 4 2" xfId="1889" xr:uid="{2F677570-D983-4503-86DC-533F221BBC20}"/>
    <cellStyle name="Walutowy 2 2 7 5" xfId="1408" xr:uid="{FB90D058-25D8-483D-B3A7-C6777DAA1B57}"/>
    <cellStyle name="Walutowy 2 2 8" xfId="380" xr:uid="{00000000-0005-0000-0000-0000BA030000}"/>
    <cellStyle name="Walutowy 2 2 8 2" xfId="1421" xr:uid="{B7D798EA-AFDF-4ED2-89EA-41E4F7D42B02}"/>
    <cellStyle name="Walutowy 2 2 9" xfId="678" xr:uid="{00000000-0005-0000-0000-0000BB030000}"/>
    <cellStyle name="Walutowy 2 2 9 2" xfId="1578" xr:uid="{80E18EC0-5432-4742-B67A-A4F2F90237CC}"/>
    <cellStyle name="Walutowy 2 3" xfId="91" xr:uid="{00000000-0005-0000-0000-0000BC030000}"/>
    <cellStyle name="Walutowy 2 3 2" xfId="145" xr:uid="{00000000-0005-0000-0000-0000BD030000}"/>
    <cellStyle name="Walutowy 2 3 2 2" xfId="446" xr:uid="{00000000-0005-0000-0000-0000BE030000}"/>
    <cellStyle name="Walutowy 2 3 2 2 2" xfId="1455" xr:uid="{C994CB5E-CD9A-4590-A4A2-D58C7C3C353F}"/>
    <cellStyle name="Walutowy 2 3 2 3" xfId="744" xr:uid="{00000000-0005-0000-0000-0000BF030000}"/>
    <cellStyle name="Walutowy 2 3 2 3 2" xfId="1614" xr:uid="{A052ABF0-4E9A-400C-99F6-CB8346CA5E87}"/>
    <cellStyle name="Walutowy 2 3 2 4" xfId="1042" xr:uid="{00000000-0005-0000-0000-0000C0030000}"/>
    <cellStyle name="Walutowy 2 3 2 4 2" xfId="1781" xr:uid="{D009AE3F-B41B-4A22-8CE0-BFC96132E3E9}"/>
    <cellStyle name="Walutowy 2 3 2 5" xfId="1299" xr:uid="{0D3D6C3B-437A-43B1-AD57-FE46F8CAC8A6}"/>
    <cellStyle name="Walutowy 2 3 3" xfId="198" xr:uid="{00000000-0005-0000-0000-0000C1030000}"/>
    <cellStyle name="Walutowy 2 3 3 2" xfId="499" xr:uid="{00000000-0005-0000-0000-0000C2030000}"/>
    <cellStyle name="Walutowy 2 3 3 2 2" xfId="1484" xr:uid="{4F15526F-69DC-41B6-BCEF-B0FA33D1AF17}"/>
    <cellStyle name="Walutowy 2 3 3 3" xfId="797" xr:uid="{00000000-0005-0000-0000-0000C3030000}"/>
    <cellStyle name="Walutowy 2 3 3 3 2" xfId="1643" xr:uid="{BD15E6EB-D46E-498B-8339-B29F4CD6428E}"/>
    <cellStyle name="Walutowy 2 3 3 4" xfId="1095" xr:uid="{00000000-0005-0000-0000-0000C4030000}"/>
    <cellStyle name="Walutowy 2 3 3 4 2" xfId="1809" xr:uid="{5690D901-3CA4-4DA3-977B-52AA4850E8A4}"/>
    <cellStyle name="Walutowy 2 3 3 5" xfId="1329" xr:uid="{8B6875B6-1D56-418D-85ED-EE4426E77559}"/>
    <cellStyle name="Walutowy 2 3 4" xfId="252" xr:uid="{00000000-0005-0000-0000-0000C5030000}"/>
    <cellStyle name="Walutowy 2 3 4 2" xfId="553" xr:uid="{00000000-0005-0000-0000-0000C6030000}"/>
    <cellStyle name="Walutowy 2 3 4 2 2" xfId="1514" xr:uid="{2B87513F-D81F-4D46-9D0D-9C75B7B7560E}"/>
    <cellStyle name="Walutowy 2 3 4 3" xfId="851" xr:uid="{00000000-0005-0000-0000-0000C7030000}"/>
    <cellStyle name="Walutowy 2 3 4 3 2" xfId="1673" xr:uid="{827D09EA-AC4F-46CD-AB99-137A6210461F}"/>
    <cellStyle name="Walutowy 2 3 4 4" xfId="1149" xr:uid="{00000000-0005-0000-0000-0000C8030000}"/>
    <cellStyle name="Walutowy 2 3 4 4 2" xfId="1837" xr:uid="{AD04CEF6-54AA-4CDF-B3F5-375E1DAFA9BC}"/>
    <cellStyle name="Walutowy 2 3 4 5" xfId="1357" xr:uid="{0D0D2124-5A72-40A9-A1E4-BEB79FD7CCA1}"/>
    <cellStyle name="Walutowy 2 3 5" xfId="305" xr:uid="{00000000-0005-0000-0000-0000C9030000}"/>
    <cellStyle name="Walutowy 2 3 5 2" xfId="606" xr:uid="{00000000-0005-0000-0000-0000CA030000}"/>
    <cellStyle name="Walutowy 2 3 5 2 2" xfId="1543" xr:uid="{DEE0E30C-A584-4460-8739-00EB22BA92FD}"/>
    <cellStyle name="Walutowy 2 3 5 3" xfId="904" xr:uid="{00000000-0005-0000-0000-0000CB030000}"/>
    <cellStyle name="Walutowy 2 3 5 3 2" xfId="1701" xr:uid="{30F86520-1673-48C0-9144-F522FFB15B8A}"/>
    <cellStyle name="Walutowy 2 3 5 4" xfId="1202" xr:uid="{00000000-0005-0000-0000-0000CC030000}"/>
    <cellStyle name="Walutowy 2 3 5 4 2" xfId="1866" xr:uid="{9F8688A8-6978-482C-8589-8B0796C43199}"/>
    <cellStyle name="Walutowy 2 3 5 5" xfId="1385" xr:uid="{473758D8-EF46-4BAD-8178-76D83EFD75EC}"/>
    <cellStyle name="Walutowy 2 3 6" xfId="393" xr:uid="{00000000-0005-0000-0000-0000CD030000}"/>
    <cellStyle name="Walutowy 2 3 6 2" xfId="1427" xr:uid="{92362A0A-B937-4E3F-9BA1-98E4554FB917}"/>
    <cellStyle name="Walutowy 2 3 7" xfId="691" xr:uid="{00000000-0005-0000-0000-0000CE030000}"/>
    <cellStyle name="Walutowy 2 3 7 2" xfId="1584" xr:uid="{0768A542-022C-4885-AB07-696E90985246}"/>
    <cellStyle name="Walutowy 2 3 8" xfId="989" xr:uid="{00000000-0005-0000-0000-0000CF030000}"/>
    <cellStyle name="Walutowy 2 3 8 2" xfId="1751" xr:uid="{C5A52EF2-4651-460B-A5F3-F17A2D01007A}"/>
    <cellStyle name="Walutowy 2 3 9" xfId="1270" xr:uid="{0C0C81A3-DD48-47A3-934E-F138F6F8AF34}"/>
    <cellStyle name="Walutowy 2 4" xfId="124" xr:uid="{00000000-0005-0000-0000-0000D0030000}"/>
    <cellStyle name="Walutowy 2 4 2" xfId="425" xr:uid="{00000000-0005-0000-0000-0000D1030000}"/>
    <cellStyle name="Walutowy 2 4 2 2" xfId="1444" xr:uid="{BDC252F8-751F-4D5A-8ECD-016BB0C806D5}"/>
    <cellStyle name="Walutowy 2 4 3" xfId="723" xr:uid="{00000000-0005-0000-0000-0000D2030000}"/>
    <cellStyle name="Walutowy 2 4 3 2" xfId="1601" xr:uid="{81C42563-D2C0-4B64-8EAC-E372432CC36A}"/>
    <cellStyle name="Walutowy 2 4 4" xfId="1021" xr:uid="{00000000-0005-0000-0000-0000D3030000}"/>
    <cellStyle name="Walutowy 2 4 4 2" xfId="1770" xr:uid="{3D8150BC-4DF5-4017-A4D8-487D17B6CF87}"/>
    <cellStyle name="Walutowy 2 4 5" xfId="1288" xr:uid="{AB545640-5FD0-4147-9E74-BE33ACD3258C}"/>
    <cellStyle name="Walutowy 2 5" xfId="177" xr:uid="{00000000-0005-0000-0000-0000D4030000}"/>
    <cellStyle name="Walutowy 2 5 2" xfId="478" xr:uid="{00000000-0005-0000-0000-0000D5030000}"/>
    <cellStyle name="Walutowy 2 5 2 2" xfId="1472" xr:uid="{B9B61E4B-2035-4886-BA0E-858A72FC1925}"/>
    <cellStyle name="Walutowy 2 5 3" xfId="776" xr:uid="{00000000-0005-0000-0000-0000D6030000}"/>
    <cellStyle name="Walutowy 2 5 3 2" xfId="1631" xr:uid="{5CBB5DFE-9AC2-450F-AA8A-7283C9CC0F8B}"/>
    <cellStyle name="Walutowy 2 5 4" xfId="1074" xr:uid="{00000000-0005-0000-0000-0000D7030000}"/>
    <cellStyle name="Walutowy 2 5 4 2" xfId="1798" xr:uid="{62B80DC1-A69A-48C4-AFDC-E5E0D598D2D4}"/>
    <cellStyle name="Walutowy 2 5 5" xfId="1317" xr:uid="{3856C263-7E93-4C57-97D9-852BED9B6422}"/>
    <cellStyle name="Walutowy 2 6" xfId="231" xr:uid="{00000000-0005-0000-0000-0000D8030000}"/>
    <cellStyle name="Walutowy 2 6 2" xfId="532" xr:uid="{00000000-0005-0000-0000-0000D9030000}"/>
    <cellStyle name="Walutowy 2 6 2 2" xfId="1502" xr:uid="{CCE6A8B0-2D84-473F-AB1D-F9E6A1C3DEE5}"/>
    <cellStyle name="Walutowy 2 6 3" xfId="830" xr:uid="{00000000-0005-0000-0000-0000DA030000}"/>
    <cellStyle name="Walutowy 2 6 3 2" xfId="1662" xr:uid="{3C20DB3E-3A3F-49BC-86BE-CCFBE9130D82}"/>
    <cellStyle name="Walutowy 2 6 4" xfId="1128" xr:uid="{00000000-0005-0000-0000-0000DB030000}"/>
    <cellStyle name="Walutowy 2 6 4 2" xfId="1826" xr:uid="{5A1E90EA-868F-41B0-B207-214AB7024225}"/>
    <cellStyle name="Walutowy 2 6 5" xfId="1346" xr:uid="{7365CF68-7412-4349-AEB7-BAA486CC3B88}"/>
    <cellStyle name="Walutowy 2 7" xfId="284" xr:uid="{00000000-0005-0000-0000-0000DC030000}"/>
    <cellStyle name="Walutowy 2 7 2" xfId="585" xr:uid="{00000000-0005-0000-0000-0000DD030000}"/>
    <cellStyle name="Walutowy 2 7 2 2" xfId="1531" xr:uid="{9914A07A-E4DA-408D-9E7E-85A0D5C6AF3C}"/>
    <cellStyle name="Walutowy 2 7 3" xfId="883" xr:uid="{00000000-0005-0000-0000-0000DE030000}"/>
    <cellStyle name="Walutowy 2 7 3 2" xfId="1690" xr:uid="{AA66281E-BF37-41F0-B639-58FFE192AD68}"/>
    <cellStyle name="Walutowy 2 7 4" xfId="1181" xr:uid="{00000000-0005-0000-0000-0000DF030000}"/>
    <cellStyle name="Walutowy 2 7 4 2" xfId="1855" xr:uid="{11D15AF9-9B85-4EA9-A747-A277B7B536F6}"/>
    <cellStyle name="Walutowy 2 7 5" xfId="1374" xr:uid="{A27F4FB6-5D59-4C7C-89B9-C0D10045130E}"/>
    <cellStyle name="Walutowy 2 8" xfId="343" xr:uid="{00000000-0005-0000-0000-0000E0030000}"/>
    <cellStyle name="Walutowy 2 8 2" xfId="644" xr:uid="{00000000-0005-0000-0000-0000E1030000}"/>
    <cellStyle name="Walutowy 2 8 2 2" xfId="1561" xr:uid="{98D4603B-E9A2-49B3-B9B5-43389775AA10}"/>
    <cellStyle name="Walutowy 2 8 3" xfId="942" xr:uid="{00000000-0005-0000-0000-0000E2030000}"/>
    <cellStyle name="Walutowy 2 8 3 2" xfId="1724" xr:uid="{E6F135C5-3205-4C73-9A55-B7173E6D428B}"/>
    <cellStyle name="Walutowy 2 8 4" xfId="1235" xr:uid="{00000000-0005-0000-0000-0000E3030000}"/>
    <cellStyle name="Walutowy 2 8 4 2" xfId="1884" xr:uid="{F9E5DFD4-48A7-4FF0-85A2-2B3AB66E501D}"/>
    <cellStyle name="Walutowy 2 8 5" xfId="1403" xr:uid="{06802F13-C85E-458D-825B-5DC7D62BB211}"/>
    <cellStyle name="Walutowy 2 9" xfId="372" xr:uid="{00000000-0005-0000-0000-0000E4030000}"/>
    <cellStyle name="Walutowy 2 9 2" xfId="1416" xr:uid="{6F8D2304-2604-4A16-A5EE-828C5859F8BA}"/>
    <cellStyle name="Walutowy 3" xfId="67" xr:uid="{00000000-0005-0000-0000-0000E5030000}"/>
    <cellStyle name="Walutowy 3 10" xfId="671" xr:uid="{00000000-0005-0000-0000-0000E6030000}"/>
    <cellStyle name="Walutowy 3 10 2" xfId="1573" xr:uid="{40D4BA26-ECB3-474B-B0AF-E63997AB64D5}"/>
    <cellStyle name="Walutowy 3 11" xfId="969" xr:uid="{00000000-0005-0000-0000-0000E7030000}"/>
    <cellStyle name="Walutowy 3 11 2" xfId="1741" xr:uid="{E236B6E3-428E-481B-862A-159313AE885E}"/>
    <cellStyle name="Walutowy 3 12" xfId="1259" xr:uid="{CC956456-9B7B-4512-89EF-EBD5A439CB82}"/>
    <cellStyle name="Walutowy 3 2" xfId="77" xr:uid="{00000000-0005-0000-0000-0000E8030000}"/>
    <cellStyle name="Walutowy 3 2 10" xfId="977" xr:uid="{00000000-0005-0000-0000-0000E9030000}"/>
    <cellStyle name="Walutowy 3 2 10 2" xfId="1746" xr:uid="{E13BD0A1-E569-44B4-9ED1-B1EE3D380550}"/>
    <cellStyle name="Walutowy 3 2 11" xfId="1265" xr:uid="{37E44E50-25D2-41D1-9EFB-02CC3A0D19B1}"/>
    <cellStyle name="Walutowy 3 2 2" xfId="102" xr:uid="{00000000-0005-0000-0000-0000EA030000}"/>
    <cellStyle name="Walutowy 3 2 2 2" xfId="156" xr:uid="{00000000-0005-0000-0000-0000EB030000}"/>
    <cellStyle name="Walutowy 3 2 2 2 2" xfId="457" xr:uid="{00000000-0005-0000-0000-0000EC030000}"/>
    <cellStyle name="Walutowy 3 2 2 2 2 2" xfId="1461" xr:uid="{B973F9CF-E022-4222-A4F5-4C0BC6891B21}"/>
    <cellStyle name="Walutowy 3 2 2 2 3" xfId="755" xr:uid="{00000000-0005-0000-0000-0000ED030000}"/>
    <cellStyle name="Walutowy 3 2 2 2 3 2" xfId="1620" xr:uid="{7397C2CB-86A5-48B5-B132-A9EB78964150}"/>
    <cellStyle name="Walutowy 3 2 2 2 4" xfId="1053" xr:uid="{00000000-0005-0000-0000-0000EE030000}"/>
    <cellStyle name="Walutowy 3 2 2 2 4 2" xfId="1787" xr:uid="{B4AEF833-7F02-45E6-8021-03334DEC546D}"/>
    <cellStyle name="Walutowy 3 2 2 2 5" xfId="1306" xr:uid="{DFBD6DFF-5ECB-4C51-A76A-CFD5700263B7}"/>
    <cellStyle name="Walutowy 3 2 2 3" xfId="209" xr:uid="{00000000-0005-0000-0000-0000EF030000}"/>
    <cellStyle name="Walutowy 3 2 2 3 2" xfId="510" xr:uid="{00000000-0005-0000-0000-0000F0030000}"/>
    <cellStyle name="Walutowy 3 2 2 3 2 2" xfId="1490" xr:uid="{68D6D6D7-42DE-4166-BF7B-7AAF606D67D4}"/>
    <cellStyle name="Walutowy 3 2 2 3 3" xfId="808" xr:uid="{00000000-0005-0000-0000-0000F1030000}"/>
    <cellStyle name="Walutowy 3 2 2 3 3 2" xfId="1649" xr:uid="{A15D0BB8-E519-48BD-94A6-D963DE07015F}"/>
    <cellStyle name="Walutowy 3 2 2 3 4" xfId="1106" xr:uid="{00000000-0005-0000-0000-0000F2030000}"/>
    <cellStyle name="Walutowy 3 2 2 3 4 2" xfId="1815" xr:uid="{4F338408-8F6D-4BA2-AB97-7DFABD1C3A57}"/>
    <cellStyle name="Walutowy 3 2 2 3 5" xfId="1335" xr:uid="{EE9D835B-B9B6-4571-95AF-C31D86278B54}"/>
    <cellStyle name="Walutowy 3 2 2 4" xfId="263" xr:uid="{00000000-0005-0000-0000-0000F3030000}"/>
    <cellStyle name="Walutowy 3 2 2 4 2" xfId="564" xr:uid="{00000000-0005-0000-0000-0000F4030000}"/>
    <cellStyle name="Walutowy 3 2 2 4 2 2" xfId="1520" xr:uid="{B7FD3436-DE36-403A-AD73-A10ADF2810B8}"/>
    <cellStyle name="Walutowy 3 2 2 4 3" xfId="862" xr:uid="{00000000-0005-0000-0000-0000F5030000}"/>
    <cellStyle name="Walutowy 3 2 2 4 3 2" xfId="1679" xr:uid="{8B07DE81-F276-4937-A696-4614B3C31858}"/>
    <cellStyle name="Walutowy 3 2 2 4 4" xfId="1160" xr:uid="{00000000-0005-0000-0000-0000F6030000}"/>
    <cellStyle name="Walutowy 3 2 2 4 4 2" xfId="1843" xr:uid="{5D1D4E93-B6B9-4D56-A72A-C374C135E756}"/>
    <cellStyle name="Walutowy 3 2 2 4 5" xfId="1363" xr:uid="{43F6E3FE-7785-490A-AC05-B45EDCB0B5BC}"/>
    <cellStyle name="Walutowy 3 2 2 5" xfId="316" xr:uid="{00000000-0005-0000-0000-0000F7030000}"/>
    <cellStyle name="Walutowy 3 2 2 5 2" xfId="617" xr:uid="{00000000-0005-0000-0000-0000F8030000}"/>
    <cellStyle name="Walutowy 3 2 2 5 2 2" xfId="1549" xr:uid="{F189107C-65FB-4F42-9A3E-EF02EF290E36}"/>
    <cellStyle name="Walutowy 3 2 2 5 3" xfId="915" xr:uid="{00000000-0005-0000-0000-0000F9030000}"/>
    <cellStyle name="Walutowy 3 2 2 5 3 2" xfId="1707" xr:uid="{41D0A33D-7E42-47F9-9B24-BE34EF5E2291}"/>
    <cellStyle name="Walutowy 3 2 2 5 4" xfId="1213" xr:uid="{00000000-0005-0000-0000-0000FA030000}"/>
    <cellStyle name="Walutowy 3 2 2 5 4 2" xfId="1872" xr:uid="{BF4AA11E-F543-4260-80D7-A74612BFFFAE}"/>
    <cellStyle name="Walutowy 3 2 2 5 5" xfId="1391" xr:uid="{AEA9B62E-6F0C-49B2-BD05-3A33FEFA6AE8}"/>
    <cellStyle name="Walutowy 3 2 2 6" xfId="404" xr:uid="{00000000-0005-0000-0000-0000FB030000}"/>
    <cellStyle name="Walutowy 3 2 2 6 2" xfId="1433" xr:uid="{3F889F40-D658-434E-8B44-527905A6D3DB}"/>
    <cellStyle name="Walutowy 3 2 2 7" xfId="702" xr:uid="{00000000-0005-0000-0000-0000FC030000}"/>
    <cellStyle name="Walutowy 3 2 2 7 2" xfId="1590" xr:uid="{096C3D3C-1CA4-4F75-8F63-A8AACA6C3479}"/>
    <cellStyle name="Walutowy 3 2 2 8" xfId="1000" xr:uid="{00000000-0005-0000-0000-0000FD030000}"/>
    <cellStyle name="Walutowy 3 2 2 8 2" xfId="1757" xr:uid="{65854D7B-9643-4664-91C4-D45822FF11CC}"/>
    <cellStyle name="Walutowy 3 2 2 9" xfId="1277" xr:uid="{DF4D13D6-978E-441B-81BE-FCDD856F00D6}"/>
    <cellStyle name="Walutowy 3 2 3" xfId="133" xr:uid="{00000000-0005-0000-0000-0000FE030000}"/>
    <cellStyle name="Walutowy 3 2 3 2" xfId="434" xr:uid="{00000000-0005-0000-0000-0000FF030000}"/>
    <cellStyle name="Walutowy 3 2 3 2 2" xfId="1450" xr:uid="{BD4A2053-8CA6-4A6F-9149-0A356B088D04}"/>
    <cellStyle name="Walutowy 3 2 3 3" xfId="732" xr:uid="{00000000-0005-0000-0000-000000040000}"/>
    <cellStyle name="Walutowy 3 2 3 3 2" xfId="1607" xr:uid="{38AC6EC4-CB93-456A-A579-92616A5D8CC9}"/>
    <cellStyle name="Walutowy 3 2 3 4" xfId="1030" xr:uid="{00000000-0005-0000-0000-000001040000}"/>
    <cellStyle name="Walutowy 3 2 3 4 2" xfId="1776" xr:uid="{0AF7E9A8-5341-40E2-8293-7C383D7A2927}"/>
    <cellStyle name="Walutowy 3 2 3 5" xfId="1294" xr:uid="{217EB4A7-6996-4C58-90CB-CAE0193DCC75}"/>
    <cellStyle name="Walutowy 3 2 4" xfId="186" xr:uid="{00000000-0005-0000-0000-000002040000}"/>
    <cellStyle name="Walutowy 3 2 4 2" xfId="487" xr:uid="{00000000-0005-0000-0000-000003040000}"/>
    <cellStyle name="Walutowy 3 2 4 2 2" xfId="1478" xr:uid="{F76EB44B-844D-4628-A6AA-EA333690DBBE}"/>
    <cellStyle name="Walutowy 3 2 4 3" xfId="785" xr:uid="{00000000-0005-0000-0000-000004040000}"/>
    <cellStyle name="Walutowy 3 2 4 3 2" xfId="1638" xr:uid="{C87D6A58-5EF2-40DC-913D-A0CD0389935B}"/>
    <cellStyle name="Walutowy 3 2 4 4" xfId="1083" xr:uid="{00000000-0005-0000-0000-000005040000}"/>
    <cellStyle name="Walutowy 3 2 4 4 2" xfId="1804" xr:uid="{397B6677-F75E-4D54-8E3F-D7B476237E45}"/>
    <cellStyle name="Walutowy 3 2 4 5" xfId="1324" xr:uid="{B0CEA094-16A3-445E-A39A-7E98DE6648B9}"/>
    <cellStyle name="Walutowy 3 2 5" xfId="240" xr:uid="{00000000-0005-0000-0000-000006040000}"/>
    <cellStyle name="Walutowy 3 2 5 2" xfId="541" xr:uid="{00000000-0005-0000-0000-000007040000}"/>
    <cellStyle name="Walutowy 3 2 5 2 2" xfId="1508" xr:uid="{24FB01DD-867F-49F6-AF87-54F0E0126048}"/>
    <cellStyle name="Walutowy 3 2 5 3" xfId="839" xr:uid="{00000000-0005-0000-0000-000008040000}"/>
    <cellStyle name="Walutowy 3 2 5 3 2" xfId="1668" xr:uid="{6435C9F5-A36C-4A8E-9E79-7EA19B030C4E}"/>
    <cellStyle name="Walutowy 3 2 5 4" xfId="1137" xr:uid="{00000000-0005-0000-0000-000009040000}"/>
    <cellStyle name="Walutowy 3 2 5 4 2" xfId="1832" xr:uid="{D8CA5EDD-4D26-4377-B93A-B922823EF4C7}"/>
    <cellStyle name="Walutowy 3 2 5 5" xfId="1352" xr:uid="{E13B9838-6837-4313-A2BD-65618DF1CF3C}"/>
    <cellStyle name="Walutowy 3 2 6" xfId="293" xr:uid="{00000000-0005-0000-0000-00000A040000}"/>
    <cellStyle name="Walutowy 3 2 6 2" xfId="594" xr:uid="{00000000-0005-0000-0000-00000B040000}"/>
    <cellStyle name="Walutowy 3 2 6 2 2" xfId="1538" xr:uid="{945EE013-2DBD-474F-AF50-EE64E7E78426}"/>
    <cellStyle name="Walutowy 3 2 6 3" xfId="892" xr:uid="{00000000-0005-0000-0000-00000C040000}"/>
    <cellStyle name="Walutowy 3 2 6 3 2" xfId="1696" xr:uid="{A6068603-62DF-461C-80D5-DF508594D9F4}"/>
    <cellStyle name="Walutowy 3 2 6 4" xfId="1190" xr:uid="{00000000-0005-0000-0000-00000D040000}"/>
    <cellStyle name="Walutowy 3 2 6 4 2" xfId="1861" xr:uid="{93B5EAE6-6C1C-40C5-B3F7-B9DD459382EC}"/>
    <cellStyle name="Walutowy 3 2 6 5" xfId="1380" xr:uid="{315B3324-FFC6-42D3-8677-5412305B7456}"/>
    <cellStyle name="Walutowy 3 2 7" xfId="358" xr:uid="{00000000-0005-0000-0000-00000E040000}"/>
    <cellStyle name="Walutowy 3 2 7 2" xfId="659" xr:uid="{00000000-0005-0000-0000-00000F040000}"/>
    <cellStyle name="Walutowy 3 2 7 2 2" xfId="1567" xr:uid="{1BED3417-3705-47A8-A922-21847C223598}"/>
    <cellStyle name="Walutowy 3 2 7 3" xfId="957" xr:uid="{00000000-0005-0000-0000-000010040000}"/>
    <cellStyle name="Walutowy 3 2 7 3 2" xfId="1735" xr:uid="{B6B4F5C6-8992-4FF4-9D6D-E34DF6637A2E}"/>
    <cellStyle name="Walutowy 3 2 7 4" xfId="1245" xr:uid="{00000000-0005-0000-0000-000011040000}"/>
    <cellStyle name="Walutowy 3 2 7 4 2" xfId="1890" xr:uid="{46C2CE65-44A4-428B-BCA9-EDCDD583C1DB}"/>
    <cellStyle name="Walutowy 3 2 7 5" xfId="1409" xr:uid="{368D1BEA-DD5A-465C-AC1E-DE579075628B}"/>
    <cellStyle name="Walutowy 3 2 8" xfId="381" xr:uid="{00000000-0005-0000-0000-000012040000}"/>
    <cellStyle name="Walutowy 3 2 8 2" xfId="1422" xr:uid="{653838EA-EB44-4CAA-B5E8-1CEEC960683E}"/>
    <cellStyle name="Walutowy 3 2 9" xfId="679" xr:uid="{00000000-0005-0000-0000-000013040000}"/>
    <cellStyle name="Walutowy 3 2 9 2" xfId="1579" xr:uid="{AE5D0257-2B22-473F-95B5-22A663B4D1C7}"/>
    <cellStyle name="Walutowy 3 3" xfId="92" xr:uid="{00000000-0005-0000-0000-000014040000}"/>
    <cellStyle name="Walutowy 3 3 2" xfId="146" xr:uid="{00000000-0005-0000-0000-000015040000}"/>
    <cellStyle name="Walutowy 3 3 2 2" xfId="447" xr:uid="{00000000-0005-0000-0000-000016040000}"/>
    <cellStyle name="Walutowy 3 3 2 2 2" xfId="1456" xr:uid="{54A684CB-AC98-49EE-9AFA-03F1F33DC97D}"/>
    <cellStyle name="Walutowy 3 3 2 3" xfId="745" xr:uid="{00000000-0005-0000-0000-000017040000}"/>
    <cellStyle name="Walutowy 3 3 2 3 2" xfId="1615" xr:uid="{4E29F6DC-DD36-4508-BE5C-7A04982C1B43}"/>
    <cellStyle name="Walutowy 3 3 2 4" xfId="1043" xr:uid="{00000000-0005-0000-0000-000018040000}"/>
    <cellStyle name="Walutowy 3 3 2 4 2" xfId="1782" xr:uid="{AD1B04AD-5809-4761-A960-80173D4134D0}"/>
    <cellStyle name="Walutowy 3 3 2 5" xfId="1300" xr:uid="{6252AB2D-ED1A-41F1-B3C7-DD3C9B78DA76}"/>
    <cellStyle name="Walutowy 3 3 3" xfId="199" xr:uid="{00000000-0005-0000-0000-000019040000}"/>
    <cellStyle name="Walutowy 3 3 3 2" xfId="500" xr:uid="{00000000-0005-0000-0000-00001A040000}"/>
    <cellStyle name="Walutowy 3 3 3 2 2" xfId="1485" xr:uid="{43396142-A35E-467E-ADE2-8DD9337695C3}"/>
    <cellStyle name="Walutowy 3 3 3 3" xfId="798" xr:uid="{00000000-0005-0000-0000-00001B040000}"/>
    <cellStyle name="Walutowy 3 3 3 3 2" xfId="1644" xr:uid="{96C319DC-D364-4F8A-A883-C566A6CF9B30}"/>
    <cellStyle name="Walutowy 3 3 3 4" xfId="1096" xr:uid="{00000000-0005-0000-0000-00001C040000}"/>
    <cellStyle name="Walutowy 3 3 3 4 2" xfId="1810" xr:uid="{885647DA-96E9-46F5-9318-A37DB7CE666B}"/>
    <cellStyle name="Walutowy 3 3 3 5" xfId="1330" xr:uid="{2CC22ED1-2FB7-486A-8076-121CA9D200DE}"/>
    <cellStyle name="Walutowy 3 3 4" xfId="253" xr:uid="{00000000-0005-0000-0000-00001D040000}"/>
    <cellStyle name="Walutowy 3 3 4 2" xfId="554" xr:uid="{00000000-0005-0000-0000-00001E040000}"/>
    <cellStyle name="Walutowy 3 3 4 2 2" xfId="1515" xr:uid="{049B0C41-C299-42F3-B097-63C5BA50F15B}"/>
    <cellStyle name="Walutowy 3 3 4 3" xfId="852" xr:uid="{00000000-0005-0000-0000-00001F040000}"/>
    <cellStyle name="Walutowy 3 3 4 3 2" xfId="1674" xr:uid="{F3B3BD52-1B20-45EF-8DF3-A0853302F0FF}"/>
    <cellStyle name="Walutowy 3 3 4 4" xfId="1150" xr:uid="{00000000-0005-0000-0000-000020040000}"/>
    <cellStyle name="Walutowy 3 3 4 4 2" xfId="1838" xr:uid="{03CE47C8-1C21-4234-B5AE-DB625AB63D37}"/>
    <cellStyle name="Walutowy 3 3 4 5" xfId="1358" xr:uid="{ED99CF97-1932-40C1-941D-AD5D351129D6}"/>
    <cellStyle name="Walutowy 3 3 5" xfId="306" xr:uid="{00000000-0005-0000-0000-000021040000}"/>
    <cellStyle name="Walutowy 3 3 5 2" xfId="607" xr:uid="{00000000-0005-0000-0000-000022040000}"/>
    <cellStyle name="Walutowy 3 3 5 2 2" xfId="1544" xr:uid="{9A17B9D6-13D2-4A3E-B221-E08A4BE04A73}"/>
    <cellStyle name="Walutowy 3 3 5 3" xfId="905" xr:uid="{00000000-0005-0000-0000-000023040000}"/>
    <cellStyle name="Walutowy 3 3 5 3 2" xfId="1702" xr:uid="{518F99A0-2D6D-4B00-8D0C-1B105028EB35}"/>
    <cellStyle name="Walutowy 3 3 5 4" xfId="1203" xr:uid="{00000000-0005-0000-0000-000024040000}"/>
    <cellStyle name="Walutowy 3 3 5 4 2" xfId="1867" xr:uid="{BA5DAC06-641F-4CE7-BBF8-47922C80545A}"/>
    <cellStyle name="Walutowy 3 3 5 5" xfId="1386" xr:uid="{7CD70BA4-0918-4893-AF32-C015F6D63E15}"/>
    <cellStyle name="Walutowy 3 3 6" xfId="394" xr:uid="{00000000-0005-0000-0000-000025040000}"/>
    <cellStyle name="Walutowy 3 3 6 2" xfId="1428" xr:uid="{91D749EA-4F36-493F-9A91-67D06482C486}"/>
    <cellStyle name="Walutowy 3 3 7" xfId="692" xr:uid="{00000000-0005-0000-0000-000026040000}"/>
    <cellStyle name="Walutowy 3 3 7 2" xfId="1585" xr:uid="{41F21F0C-77A5-46DD-890C-60C3C78AB93F}"/>
    <cellStyle name="Walutowy 3 3 8" xfId="990" xr:uid="{00000000-0005-0000-0000-000027040000}"/>
    <cellStyle name="Walutowy 3 3 8 2" xfId="1752" xr:uid="{9337F4E2-73F4-4021-8930-BE5CF8CB4AEC}"/>
    <cellStyle name="Walutowy 3 3 9" xfId="1271" xr:uid="{8726A92A-AD42-41FD-ABBD-98D31BF58AFE}"/>
    <cellStyle name="Walutowy 3 4" xfId="125" xr:uid="{00000000-0005-0000-0000-000028040000}"/>
    <cellStyle name="Walutowy 3 4 2" xfId="426" xr:uid="{00000000-0005-0000-0000-000029040000}"/>
    <cellStyle name="Walutowy 3 4 2 2" xfId="1445" xr:uid="{35F21470-14C1-40AB-98D4-6D7F58E09522}"/>
    <cellStyle name="Walutowy 3 4 3" xfId="724" xr:uid="{00000000-0005-0000-0000-00002A040000}"/>
    <cellStyle name="Walutowy 3 4 3 2" xfId="1602" xr:uid="{8CD8DC3A-8FB6-49D5-AC69-6ADAE8EF291F}"/>
    <cellStyle name="Walutowy 3 4 4" xfId="1022" xr:uid="{00000000-0005-0000-0000-00002B040000}"/>
    <cellStyle name="Walutowy 3 4 4 2" xfId="1771" xr:uid="{590F43D6-0E7E-48DD-A0DB-12BE8C92DB9C}"/>
    <cellStyle name="Walutowy 3 4 5" xfId="1289" xr:uid="{93B364E5-D981-4E5D-B990-0CABDBA4B342}"/>
    <cellStyle name="Walutowy 3 5" xfId="178" xr:uid="{00000000-0005-0000-0000-00002C040000}"/>
    <cellStyle name="Walutowy 3 5 2" xfId="479" xr:uid="{00000000-0005-0000-0000-00002D040000}"/>
    <cellStyle name="Walutowy 3 5 2 2" xfId="1473" xr:uid="{3D088C51-EF21-4A34-AF63-BB4E246FCCDF}"/>
    <cellStyle name="Walutowy 3 5 3" xfId="777" xr:uid="{00000000-0005-0000-0000-00002E040000}"/>
    <cellStyle name="Walutowy 3 5 3 2" xfId="1632" xr:uid="{4EE5034A-52FB-4DB5-83C9-EAFB333CBEE8}"/>
    <cellStyle name="Walutowy 3 5 4" xfId="1075" xr:uid="{00000000-0005-0000-0000-00002F040000}"/>
    <cellStyle name="Walutowy 3 5 4 2" xfId="1799" xr:uid="{A1CD49A8-9482-464D-91F1-FCB8C6D324D9}"/>
    <cellStyle name="Walutowy 3 5 5" xfId="1318" xr:uid="{E861EF87-F01F-4093-AED8-E569BB4C1F4D}"/>
    <cellStyle name="Walutowy 3 6" xfId="232" xr:uid="{00000000-0005-0000-0000-000030040000}"/>
    <cellStyle name="Walutowy 3 6 2" xfId="533" xr:uid="{00000000-0005-0000-0000-000031040000}"/>
    <cellStyle name="Walutowy 3 6 2 2" xfId="1503" xr:uid="{FBB6D200-D492-41E9-B3D2-11278B3DE571}"/>
    <cellStyle name="Walutowy 3 6 3" xfId="831" xr:uid="{00000000-0005-0000-0000-000032040000}"/>
    <cellStyle name="Walutowy 3 6 3 2" xfId="1663" xr:uid="{9DA04371-B4F4-478F-A1BC-5CF5273EA2DB}"/>
    <cellStyle name="Walutowy 3 6 4" xfId="1129" xr:uid="{00000000-0005-0000-0000-000033040000}"/>
    <cellStyle name="Walutowy 3 6 4 2" xfId="1827" xr:uid="{AD360713-FFEF-4E4A-A024-4AF9C5C9825F}"/>
    <cellStyle name="Walutowy 3 6 5" xfId="1347" xr:uid="{0FE02B02-E913-4F29-927C-5CCAA155EB04}"/>
    <cellStyle name="Walutowy 3 7" xfId="285" xr:uid="{00000000-0005-0000-0000-000034040000}"/>
    <cellStyle name="Walutowy 3 7 2" xfId="586" xr:uid="{00000000-0005-0000-0000-000035040000}"/>
    <cellStyle name="Walutowy 3 7 2 2" xfId="1532" xr:uid="{B544630C-F90B-43B0-AABE-A6AEF5E24FD3}"/>
    <cellStyle name="Walutowy 3 7 3" xfId="884" xr:uid="{00000000-0005-0000-0000-000036040000}"/>
    <cellStyle name="Walutowy 3 7 3 2" xfId="1691" xr:uid="{F252592F-FE81-47D5-9AFA-9620479BB85F}"/>
    <cellStyle name="Walutowy 3 7 4" xfId="1182" xr:uid="{00000000-0005-0000-0000-000037040000}"/>
    <cellStyle name="Walutowy 3 7 4 2" xfId="1856" xr:uid="{AE8A908C-09FD-4547-BB95-D42DB0454CBB}"/>
    <cellStyle name="Walutowy 3 7 5" xfId="1375" xr:uid="{C84C3209-C7D8-47DD-9BA3-76CAF95C6B3D}"/>
    <cellStyle name="Walutowy 3 8" xfId="349" xr:uid="{00000000-0005-0000-0000-000038040000}"/>
    <cellStyle name="Walutowy 3 8 2" xfId="650" xr:uid="{00000000-0005-0000-0000-000039040000}"/>
    <cellStyle name="Walutowy 3 8 2 2" xfId="1562" xr:uid="{E4CD187A-4EAF-4C65-A7F9-EC3DF2712635}"/>
    <cellStyle name="Walutowy 3 8 3" xfId="948" xr:uid="{00000000-0005-0000-0000-00003A040000}"/>
    <cellStyle name="Walutowy 3 8 3 2" xfId="1730" xr:uid="{5BF7D539-3ED3-4704-B679-D5DBCD5E67D9}"/>
    <cellStyle name="Walutowy 3 8 4" xfId="1236" xr:uid="{00000000-0005-0000-0000-00003B040000}"/>
    <cellStyle name="Walutowy 3 8 4 2" xfId="1885" xr:uid="{31AFD123-2AE2-4CFC-A760-D3E812F8481C}"/>
    <cellStyle name="Walutowy 3 8 5" xfId="1404" xr:uid="{40AEE6D8-4409-4B49-9556-B4FC82D0DC0E}"/>
    <cellStyle name="Walutowy 3 9" xfId="373" xr:uid="{00000000-0005-0000-0000-00003C040000}"/>
    <cellStyle name="Walutowy 3 9 2" xfId="1417" xr:uid="{808C54C4-312B-47BA-B80E-85D825D4DC69}"/>
    <cellStyle name="Walutowy 4" xfId="72" xr:uid="{00000000-0005-0000-0000-00003D040000}"/>
    <cellStyle name="Walutowy 4 10" xfId="674" xr:uid="{00000000-0005-0000-0000-00003E040000}"/>
    <cellStyle name="Walutowy 4 10 2" xfId="1575" xr:uid="{69CE7776-ED6D-4E03-AB77-AB2CD0B03E7A}"/>
    <cellStyle name="Walutowy 4 11" xfId="972" xr:uid="{00000000-0005-0000-0000-00003F040000}"/>
    <cellStyle name="Walutowy 4 11 2" xfId="1743" xr:uid="{C3CE1605-1C10-42DF-8AFC-A6A24640645C}"/>
    <cellStyle name="Walutowy 4 12" xfId="1262" xr:uid="{6A30AB21-2E79-4793-B3E7-4D547F7E5BC0}"/>
    <cellStyle name="Walutowy 4 2" xfId="81" xr:uid="{00000000-0005-0000-0000-000040040000}"/>
    <cellStyle name="Walutowy 4 2 10" xfId="981" xr:uid="{00000000-0005-0000-0000-000041040000}"/>
    <cellStyle name="Walutowy 4 2 10 2" xfId="1748" xr:uid="{0CC74448-6619-4676-907F-FE885F1D27DA}"/>
    <cellStyle name="Walutowy 4 2 11" xfId="1267" xr:uid="{4D622D19-7173-4D54-B0AA-344A68BDF9EB}"/>
    <cellStyle name="Walutowy 4 2 2" xfId="106" xr:uid="{00000000-0005-0000-0000-000042040000}"/>
    <cellStyle name="Walutowy 4 2 2 2" xfId="160" xr:uid="{00000000-0005-0000-0000-000043040000}"/>
    <cellStyle name="Walutowy 4 2 2 2 2" xfId="461" xr:uid="{00000000-0005-0000-0000-000044040000}"/>
    <cellStyle name="Walutowy 4 2 2 2 2 2" xfId="1463" xr:uid="{F0E4333D-074E-4E2C-B980-ADC649DD7734}"/>
    <cellStyle name="Walutowy 4 2 2 2 3" xfId="759" xr:uid="{00000000-0005-0000-0000-000045040000}"/>
    <cellStyle name="Walutowy 4 2 2 2 3 2" xfId="1622" xr:uid="{57A7E02E-4D18-428F-91C0-E132320BD468}"/>
    <cellStyle name="Walutowy 4 2 2 2 4" xfId="1057" xr:uid="{00000000-0005-0000-0000-000046040000}"/>
    <cellStyle name="Walutowy 4 2 2 2 4 2" xfId="1789" xr:uid="{A0CB36FB-DF62-495C-91AB-DB4DB9F4D46C}"/>
    <cellStyle name="Walutowy 4 2 2 2 5" xfId="1308" xr:uid="{72BC2727-1978-4655-B1A4-2AB4CDA5C73D}"/>
    <cellStyle name="Walutowy 4 2 2 3" xfId="213" xr:uid="{00000000-0005-0000-0000-000047040000}"/>
    <cellStyle name="Walutowy 4 2 2 3 2" xfId="514" xr:uid="{00000000-0005-0000-0000-000048040000}"/>
    <cellStyle name="Walutowy 4 2 2 3 2 2" xfId="1492" xr:uid="{BFC5A32B-7B09-4ED2-9FFA-4DBBEE4515EB}"/>
    <cellStyle name="Walutowy 4 2 2 3 3" xfId="812" xr:uid="{00000000-0005-0000-0000-000049040000}"/>
    <cellStyle name="Walutowy 4 2 2 3 3 2" xfId="1651" xr:uid="{BACA10C8-A351-48B9-99C9-8DDD627C7155}"/>
    <cellStyle name="Walutowy 4 2 2 3 4" xfId="1110" xr:uid="{00000000-0005-0000-0000-00004A040000}"/>
    <cellStyle name="Walutowy 4 2 2 3 4 2" xfId="1817" xr:uid="{30F85615-3E80-48C0-B0E1-A65DB3287ACD}"/>
    <cellStyle name="Walutowy 4 2 2 3 5" xfId="1337" xr:uid="{9C243B7F-CB56-4673-8C25-79EB35488487}"/>
    <cellStyle name="Walutowy 4 2 2 4" xfId="267" xr:uid="{00000000-0005-0000-0000-00004B040000}"/>
    <cellStyle name="Walutowy 4 2 2 4 2" xfId="568" xr:uid="{00000000-0005-0000-0000-00004C040000}"/>
    <cellStyle name="Walutowy 4 2 2 4 2 2" xfId="1522" xr:uid="{8C35F42E-C3F8-4009-BEEB-9EF612E17220}"/>
    <cellStyle name="Walutowy 4 2 2 4 3" xfId="866" xr:uid="{00000000-0005-0000-0000-00004D040000}"/>
    <cellStyle name="Walutowy 4 2 2 4 3 2" xfId="1681" xr:uid="{DF5BBFC1-1788-4533-A7AB-33428C979F99}"/>
    <cellStyle name="Walutowy 4 2 2 4 4" xfId="1164" xr:uid="{00000000-0005-0000-0000-00004E040000}"/>
    <cellStyle name="Walutowy 4 2 2 4 4 2" xfId="1845" xr:uid="{292F15A5-EA5A-4A03-AEDB-B5F9A40B5092}"/>
    <cellStyle name="Walutowy 4 2 2 4 5" xfId="1365" xr:uid="{C7A5DA0B-0825-43A5-9707-F7BAAB575659}"/>
    <cellStyle name="Walutowy 4 2 2 5" xfId="320" xr:uid="{00000000-0005-0000-0000-00004F040000}"/>
    <cellStyle name="Walutowy 4 2 2 5 2" xfId="621" xr:uid="{00000000-0005-0000-0000-000050040000}"/>
    <cellStyle name="Walutowy 4 2 2 5 2 2" xfId="1551" xr:uid="{A97299BF-2CB9-46D4-9B44-3E4E7F84AD60}"/>
    <cellStyle name="Walutowy 4 2 2 5 3" xfId="919" xr:uid="{00000000-0005-0000-0000-000051040000}"/>
    <cellStyle name="Walutowy 4 2 2 5 3 2" xfId="1709" xr:uid="{5B638C95-9338-4352-A9AA-B90D6698601C}"/>
    <cellStyle name="Walutowy 4 2 2 5 4" xfId="1217" xr:uid="{00000000-0005-0000-0000-000052040000}"/>
    <cellStyle name="Walutowy 4 2 2 5 4 2" xfId="1874" xr:uid="{E84F5D72-2B16-4360-B75B-34DFFC11B3B0}"/>
    <cellStyle name="Walutowy 4 2 2 5 5" xfId="1393" xr:uid="{98F5AC36-FBD5-4D28-8379-3DDC69C711F1}"/>
    <cellStyle name="Walutowy 4 2 2 6" xfId="408" xr:uid="{00000000-0005-0000-0000-000053040000}"/>
    <cellStyle name="Walutowy 4 2 2 6 2" xfId="1435" xr:uid="{F30DF6BF-85E3-4CB7-85F2-C08FA1A1026D}"/>
    <cellStyle name="Walutowy 4 2 2 7" xfId="706" xr:uid="{00000000-0005-0000-0000-000054040000}"/>
    <cellStyle name="Walutowy 4 2 2 7 2" xfId="1592" xr:uid="{9F96F90E-5C46-4340-8337-65937C93F347}"/>
    <cellStyle name="Walutowy 4 2 2 8" xfId="1004" xr:uid="{00000000-0005-0000-0000-000055040000}"/>
    <cellStyle name="Walutowy 4 2 2 8 2" xfId="1760" xr:uid="{73F493BC-EBA9-4906-BF88-07C730E334FC}"/>
    <cellStyle name="Walutowy 4 2 2 9" xfId="1279" xr:uid="{5B4F90DC-63A6-42FA-B76A-32DB7E7E2901}"/>
    <cellStyle name="Walutowy 4 2 3" xfId="137" xr:uid="{00000000-0005-0000-0000-000056040000}"/>
    <cellStyle name="Walutowy 4 2 3 2" xfId="438" xr:uid="{00000000-0005-0000-0000-000057040000}"/>
    <cellStyle name="Walutowy 4 2 3 2 2" xfId="1452" xr:uid="{8FD30DC4-F60C-41DE-B324-729A8F69A40B}"/>
    <cellStyle name="Walutowy 4 2 3 3" xfId="736" xr:uid="{00000000-0005-0000-0000-000058040000}"/>
    <cellStyle name="Walutowy 4 2 3 3 2" xfId="1610" xr:uid="{97E044E3-DD1F-406B-B838-BC0081695D64}"/>
    <cellStyle name="Walutowy 4 2 3 4" xfId="1034" xr:uid="{00000000-0005-0000-0000-000059040000}"/>
    <cellStyle name="Walutowy 4 2 3 4 2" xfId="1778" xr:uid="{671006F8-23B8-4426-BC55-733735C38C71}"/>
    <cellStyle name="Walutowy 4 2 3 5" xfId="1296" xr:uid="{645C8E36-D889-4306-9871-C98A0BC0A0A5}"/>
    <cellStyle name="Walutowy 4 2 4" xfId="190" xr:uid="{00000000-0005-0000-0000-00005A040000}"/>
    <cellStyle name="Walutowy 4 2 4 2" xfId="491" xr:uid="{00000000-0005-0000-0000-00005B040000}"/>
    <cellStyle name="Walutowy 4 2 4 2 2" xfId="1481" xr:uid="{A7B0DD39-ACEC-48EE-B93C-D985D4718F18}"/>
    <cellStyle name="Walutowy 4 2 4 3" xfId="789" xr:uid="{00000000-0005-0000-0000-00005C040000}"/>
    <cellStyle name="Walutowy 4 2 4 3 2" xfId="1640" xr:uid="{6BBAF4B5-14F0-4855-B41D-F1D53E67DDCA}"/>
    <cellStyle name="Walutowy 4 2 4 4" xfId="1087" xr:uid="{00000000-0005-0000-0000-00005D040000}"/>
    <cellStyle name="Walutowy 4 2 4 4 2" xfId="1806" xr:uid="{51A42E4F-8238-41D8-B94B-E4A3923831FC}"/>
    <cellStyle name="Walutowy 4 2 4 5" xfId="1326" xr:uid="{169A9DC7-1508-4487-839F-1A8D6CBF073C}"/>
    <cellStyle name="Walutowy 4 2 5" xfId="244" xr:uid="{00000000-0005-0000-0000-00005E040000}"/>
    <cellStyle name="Walutowy 4 2 5 2" xfId="545" xr:uid="{00000000-0005-0000-0000-00005F040000}"/>
    <cellStyle name="Walutowy 4 2 5 2 2" xfId="1510" xr:uid="{708E9096-F12C-4E1A-9A01-A8DECEE3382D}"/>
    <cellStyle name="Walutowy 4 2 5 3" xfId="843" xr:uid="{00000000-0005-0000-0000-000060040000}"/>
    <cellStyle name="Walutowy 4 2 5 3 2" xfId="1670" xr:uid="{3F95E95A-CF52-4F1F-8BD6-7F4FB4344BF7}"/>
    <cellStyle name="Walutowy 4 2 5 4" xfId="1141" xr:uid="{00000000-0005-0000-0000-000061040000}"/>
    <cellStyle name="Walutowy 4 2 5 4 2" xfId="1834" xr:uid="{320E78C8-CCF9-4380-B21B-4F6D412BC23D}"/>
    <cellStyle name="Walutowy 4 2 5 5" xfId="1354" xr:uid="{A1424FC6-D2A2-4095-A315-359B539F736D}"/>
    <cellStyle name="Walutowy 4 2 6" xfId="297" xr:uid="{00000000-0005-0000-0000-000062040000}"/>
    <cellStyle name="Walutowy 4 2 6 2" xfId="598" xr:uid="{00000000-0005-0000-0000-000063040000}"/>
    <cellStyle name="Walutowy 4 2 6 2 2" xfId="1540" xr:uid="{BBE710BA-8059-471B-9EA3-43B1BB332096}"/>
    <cellStyle name="Walutowy 4 2 6 3" xfId="896" xr:uid="{00000000-0005-0000-0000-000064040000}"/>
    <cellStyle name="Walutowy 4 2 6 3 2" xfId="1698" xr:uid="{F41BEDEF-9700-46E9-B793-D0DE7FB498D4}"/>
    <cellStyle name="Walutowy 4 2 6 4" xfId="1194" xr:uid="{00000000-0005-0000-0000-000065040000}"/>
    <cellStyle name="Walutowy 4 2 6 4 2" xfId="1863" xr:uid="{5750C743-F250-4C1D-98A2-6BD4E86CA37A}"/>
    <cellStyle name="Walutowy 4 2 6 5" xfId="1382" xr:uid="{1E9FF8C5-757C-4242-BF58-7A920CF8578E}"/>
    <cellStyle name="Walutowy 4 2 7" xfId="362" xr:uid="{00000000-0005-0000-0000-000066040000}"/>
    <cellStyle name="Walutowy 4 2 7 2" xfId="663" xr:uid="{00000000-0005-0000-0000-000067040000}"/>
    <cellStyle name="Walutowy 4 2 7 2 2" xfId="1569" xr:uid="{17B9D471-05C1-4159-BD11-123F40E9DBC2}"/>
    <cellStyle name="Walutowy 4 2 7 3" xfId="961" xr:uid="{00000000-0005-0000-0000-000068040000}"/>
    <cellStyle name="Walutowy 4 2 7 3 2" xfId="1737" xr:uid="{A04CE1A2-CDD6-4EA1-8369-F5B8902A36B4}"/>
    <cellStyle name="Walutowy 4 2 7 4" xfId="1249" xr:uid="{00000000-0005-0000-0000-000069040000}"/>
    <cellStyle name="Walutowy 4 2 7 4 2" xfId="1892" xr:uid="{96877BD8-76C1-48F4-8CF0-4D3F4C2F3554}"/>
    <cellStyle name="Walutowy 4 2 7 5" xfId="1412" xr:uid="{44D36DD5-CD46-4876-A443-6857D0356F4C}"/>
    <cellStyle name="Walutowy 4 2 8" xfId="385" xr:uid="{00000000-0005-0000-0000-00006A040000}"/>
    <cellStyle name="Walutowy 4 2 8 2" xfId="1424" xr:uid="{A16E85B2-7879-4B1B-89C3-2ABA423351CB}"/>
    <cellStyle name="Walutowy 4 2 9" xfId="683" xr:uid="{00000000-0005-0000-0000-00006B040000}"/>
    <cellStyle name="Walutowy 4 2 9 2" xfId="1581" xr:uid="{24D43DB2-EE04-4D7E-BD3D-F587E5FB1E5D}"/>
    <cellStyle name="Walutowy 4 3" xfId="97" xr:uid="{00000000-0005-0000-0000-00006C040000}"/>
    <cellStyle name="Walutowy 4 3 2" xfId="151" xr:uid="{00000000-0005-0000-0000-00006D040000}"/>
    <cellStyle name="Walutowy 4 3 2 2" xfId="452" xr:uid="{00000000-0005-0000-0000-00006E040000}"/>
    <cellStyle name="Walutowy 4 3 2 2 2" xfId="1458" xr:uid="{EAF696C8-7BC9-41BF-9B48-FEFBEBF0C729}"/>
    <cellStyle name="Walutowy 4 3 2 3" xfId="750" xr:uid="{00000000-0005-0000-0000-00006F040000}"/>
    <cellStyle name="Walutowy 4 3 2 3 2" xfId="1617" xr:uid="{3D8687C1-0FB9-4435-B901-E130829E613D}"/>
    <cellStyle name="Walutowy 4 3 2 4" xfId="1048" xr:uid="{00000000-0005-0000-0000-000070040000}"/>
    <cellStyle name="Walutowy 4 3 2 4 2" xfId="1784" xr:uid="{723C5285-1E6A-490D-B1A8-13823EB98B10}"/>
    <cellStyle name="Walutowy 4 3 2 5" xfId="1254" xr:uid="{DB94D66C-04D0-4DFE-A929-B2C7C5DEF954}"/>
    <cellStyle name="Walutowy 4 3 2 6" xfId="1303" xr:uid="{F721A4B5-A3D5-4228-9014-37E4BBF458E9}"/>
    <cellStyle name="Walutowy 4 3 3" xfId="204" xr:uid="{00000000-0005-0000-0000-000071040000}"/>
    <cellStyle name="Walutowy 4 3 3 2" xfId="505" xr:uid="{00000000-0005-0000-0000-000072040000}"/>
    <cellStyle name="Walutowy 4 3 3 2 2" xfId="1487" xr:uid="{F3EEA6F2-F1B0-40A8-8383-C28F691DED53}"/>
    <cellStyle name="Walutowy 4 3 3 3" xfId="803" xr:uid="{00000000-0005-0000-0000-000073040000}"/>
    <cellStyle name="Walutowy 4 3 3 3 2" xfId="1646" xr:uid="{B9E8468D-407D-453B-B0EC-25AD041A627A}"/>
    <cellStyle name="Walutowy 4 3 3 4" xfId="1101" xr:uid="{00000000-0005-0000-0000-000074040000}"/>
    <cellStyle name="Walutowy 4 3 3 4 2" xfId="1812" xr:uid="{9B716311-5EBF-49D9-AFFD-0DA7AB63CF27}"/>
    <cellStyle name="Walutowy 4 3 3 5" xfId="1332" xr:uid="{D4926585-F03B-4F24-887B-AB7AA06D14DC}"/>
    <cellStyle name="Walutowy 4 3 4" xfId="258" xr:uid="{00000000-0005-0000-0000-000075040000}"/>
    <cellStyle name="Walutowy 4 3 4 2" xfId="559" xr:uid="{00000000-0005-0000-0000-000076040000}"/>
    <cellStyle name="Walutowy 4 3 4 2 2" xfId="1517" xr:uid="{3F51969A-2AC2-4582-89B6-422B100406C0}"/>
    <cellStyle name="Walutowy 4 3 4 3" xfId="857" xr:uid="{00000000-0005-0000-0000-000077040000}"/>
    <cellStyle name="Walutowy 4 3 4 3 2" xfId="1676" xr:uid="{FBB1D4BB-18F2-4BB7-A712-610EF725C8E4}"/>
    <cellStyle name="Walutowy 4 3 4 4" xfId="1155" xr:uid="{00000000-0005-0000-0000-000078040000}"/>
    <cellStyle name="Walutowy 4 3 4 4 2" xfId="1840" xr:uid="{331F77BC-71E3-4663-8BCB-E8B0661FA91C}"/>
    <cellStyle name="Walutowy 4 3 4 5" xfId="1360" xr:uid="{8D1AC22E-51B8-43F2-B88C-698EADA11DC0}"/>
    <cellStyle name="Walutowy 4 3 5" xfId="311" xr:uid="{00000000-0005-0000-0000-000079040000}"/>
    <cellStyle name="Walutowy 4 3 5 2" xfId="612" xr:uid="{00000000-0005-0000-0000-00007A040000}"/>
    <cellStyle name="Walutowy 4 3 5 2 2" xfId="1546" xr:uid="{4E96C90A-4D50-4979-9AB2-9181D3128072}"/>
    <cellStyle name="Walutowy 4 3 5 3" xfId="910" xr:uid="{00000000-0005-0000-0000-00007B040000}"/>
    <cellStyle name="Walutowy 4 3 5 3 2" xfId="1704" xr:uid="{02EAA123-85B8-4A96-81B0-9790538C9311}"/>
    <cellStyle name="Walutowy 4 3 5 4" xfId="1208" xr:uid="{00000000-0005-0000-0000-00007C040000}"/>
    <cellStyle name="Walutowy 4 3 5 4 2" xfId="1869" xr:uid="{4E9509C8-B7A7-43FF-8629-6A2B95EBAA68}"/>
    <cellStyle name="Walutowy 4 3 5 5" xfId="1388" xr:uid="{B5B93B4E-2C05-453E-8F72-EAB06AE3831D}"/>
    <cellStyle name="Walutowy 4 3 6" xfId="399" xr:uid="{00000000-0005-0000-0000-00007D040000}"/>
    <cellStyle name="Walutowy 4 3 6 2" xfId="1430" xr:uid="{1D55EF11-4246-43BF-9BC1-71254D3548BB}"/>
    <cellStyle name="Walutowy 4 3 7" xfId="697" xr:uid="{00000000-0005-0000-0000-00007E040000}"/>
    <cellStyle name="Walutowy 4 3 7 2" xfId="1587" xr:uid="{28A3360C-4906-4BBB-AE5C-AAA8026BB5A5}"/>
    <cellStyle name="Walutowy 4 3 8" xfId="995" xr:uid="{00000000-0005-0000-0000-00007F040000}"/>
    <cellStyle name="Walutowy 4 3 8 2" xfId="1754" xr:uid="{A3562F4F-3E76-4EF1-AA08-F850E288C5B8}"/>
    <cellStyle name="Walutowy 4 3 9" xfId="1273" xr:uid="{60918831-3925-4C5B-BF87-2D8BC2047A11}"/>
    <cellStyle name="Walutowy 4 4" xfId="128" xr:uid="{00000000-0005-0000-0000-000080040000}"/>
    <cellStyle name="Walutowy 4 4 2" xfId="429" xr:uid="{00000000-0005-0000-0000-000081040000}"/>
    <cellStyle name="Walutowy 4 4 2 2" xfId="1447" xr:uid="{93886DC9-F0F6-4CF1-8860-474EC993D97E}"/>
    <cellStyle name="Walutowy 4 4 3" xfId="727" xr:uid="{00000000-0005-0000-0000-000082040000}"/>
    <cellStyle name="Walutowy 4 4 3 2" xfId="1604" xr:uid="{448149CB-D7F3-4F0D-9297-C0EBB2366D45}"/>
    <cellStyle name="Walutowy 4 4 4" xfId="1025" xr:uid="{00000000-0005-0000-0000-000083040000}"/>
    <cellStyle name="Walutowy 4 4 4 2" xfId="1773" xr:uid="{90F7DBBF-E22F-4121-ABE2-21CCD5AD9650}"/>
    <cellStyle name="Walutowy 4 4 5" xfId="1291" xr:uid="{CCE2080C-FEAB-4F0D-A54A-035CEE3DD4B6}"/>
    <cellStyle name="Walutowy 4 5" xfId="181" xr:uid="{00000000-0005-0000-0000-000084040000}"/>
    <cellStyle name="Walutowy 4 5 2" xfId="482" xr:uid="{00000000-0005-0000-0000-000085040000}"/>
    <cellStyle name="Walutowy 4 5 2 2" xfId="1475" xr:uid="{8ADE2569-FA95-4734-8C7E-06E8177FD857}"/>
    <cellStyle name="Walutowy 4 5 3" xfId="780" xr:uid="{00000000-0005-0000-0000-000086040000}"/>
    <cellStyle name="Walutowy 4 5 3 2" xfId="1634" xr:uid="{27C53E53-C925-4057-A870-35B5CEFC013A}"/>
    <cellStyle name="Walutowy 4 5 4" xfId="1078" xr:uid="{00000000-0005-0000-0000-000087040000}"/>
    <cellStyle name="Walutowy 4 5 4 2" xfId="1801" xr:uid="{789EACB9-BD7B-4E70-BF63-E0D8C29FACEF}"/>
    <cellStyle name="Walutowy 4 5 5" xfId="1320" xr:uid="{423CC06B-9370-40B5-A27B-B05E13892087}"/>
    <cellStyle name="Walutowy 4 6" xfId="235" xr:uid="{00000000-0005-0000-0000-000088040000}"/>
    <cellStyle name="Walutowy 4 6 2" xfId="536" xr:uid="{00000000-0005-0000-0000-000089040000}"/>
    <cellStyle name="Walutowy 4 6 2 2" xfId="1505" xr:uid="{76E37A0A-C5CF-4300-8EB6-01AE516524E9}"/>
    <cellStyle name="Walutowy 4 6 3" xfId="834" xr:uid="{00000000-0005-0000-0000-00008A040000}"/>
    <cellStyle name="Walutowy 4 6 3 2" xfId="1665" xr:uid="{501CBE61-3331-43C4-AAB1-CC4A2E8AD3BE}"/>
    <cellStyle name="Walutowy 4 6 4" xfId="1132" xr:uid="{00000000-0005-0000-0000-00008B040000}"/>
    <cellStyle name="Walutowy 4 6 4 2" xfId="1829" xr:uid="{80CEBFC4-0839-4FFA-8F4F-08FC982EEF52}"/>
    <cellStyle name="Walutowy 4 6 5" xfId="1349" xr:uid="{2FDF1148-CB26-4705-B010-42918028391F}"/>
    <cellStyle name="Walutowy 4 7" xfId="288" xr:uid="{00000000-0005-0000-0000-00008C040000}"/>
    <cellStyle name="Walutowy 4 7 2" xfId="589" xr:uid="{00000000-0005-0000-0000-00008D040000}"/>
    <cellStyle name="Walutowy 4 7 2 2" xfId="1534" xr:uid="{421D0220-82B6-4244-A20F-092A5FC435E5}"/>
    <cellStyle name="Walutowy 4 7 3" xfId="887" xr:uid="{00000000-0005-0000-0000-00008E040000}"/>
    <cellStyle name="Walutowy 4 7 3 2" xfId="1693" xr:uid="{51C7EB3B-DADB-44EC-A825-4FC973AEFA13}"/>
    <cellStyle name="Walutowy 4 7 4" xfId="1185" xr:uid="{00000000-0005-0000-0000-00008F040000}"/>
    <cellStyle name="Walutowy 4 7 4 2" xfId="1858" xr:uid="{A1C0EB12-2B1E-410C-A13D-4D961F46E1A9}"/>
    <cellStyle name="Walutowy 4 7 5" xfId="1377" xr:uid="{9D494005-C558-42C9-B0EC-4139B10B6D1D}"/>
    <cellStyle name="Walutowy 4 8" xfId="353" xr:uid="{00000000-0005-0000-0000-000090040000}"/>
    <cellStyle name="Walutowy 4 8 2" xfId="654" xr:uid="{00000000-0005-0000-0000-000091040000}"/>
    <cellStyle name="Walutowy 4 8 2 2" xfId="1564" xr:uid="{09061AD8-E967-4041-9303-EED4CA13904D}"/>
    <cellStyle name="Walutowy 4 8 3" xfId="952" xr:uid="{00000000-0005-0000-0000-000092040000}"/>
    <cellStyle name="Walutowy 4 8 3 2" xfId="1732" xr:uid="{9F1C44D1-C0E1-450E-B3BD-299DEE772903}"/>
    <cellStyle name="Walutowy 4 8 4" xfId="1240" xr:uid="{00000000-0005-0000-0000-000093040000}"/>
    <cellStyle name="Walutowy 4 8 4 2" xfId="1887" xr:uid="{B13A3C66-3EBB-4392-8FC0-07394CEB7E0B}"/>
    <cellStyle name="Walutowy 4 8 5" xfId="1406" xr:uid="{440323EF-353C-4D5E-9F7D-C92B48930B6A}"/>
    <cellStyle name="Walutowy 4 9" xfId="376" xr:uid="{00000000-0005-0000-0000-000094040000}"/>
    <cellStyle name="Walutowy 4 9 2" xfId="1419" xr:uid="{30AAE66E-71BE-4CF9-BA0A-2C6A1F234249}"/>
    <cellStyle name="Walutowy 5" xfId="75" xr:uid="{00000000-0005-0000-0000-000095040000}"/>
    <cellStyle name="Walutowy 5 10" xfId="975" xr:uid="{00000000-0005-0000-0000-000096040000}"/>
    <cellStyle name="Walutowy 5 10 2" xfId="1744" xr:uid="{4539BF82-4EC7-4D16-8DE9-1A84AD6F9574}"/>
    <cellStyle name="Walutowy 5 11" xfId="1263" xr:uid="{AD573F93-6A9C-4D79-8ECD-A86DB108D28D}"/>
    <cellStyle name="Walutowy 5 2" xfId="100" xr:uid="{00000000-0005-0000-0000-000097040000}"/>
    <cellStyle name="Walutowy 5 2 2" xfId="154" xr:uid="{00000000-0005-0000-0000-000098040000}"/>
    <cellStyle name="Walutowy 5 2 2 2" xfId="455" xr:uid="{00000000-0005-0000-0000-000099040000}"/>
    <cellStyle name="Walutowy 5 2 2 2 2" xfId="1459" xr:uid="{49C7A7A5-9FDC-4886-9641-36E90143D0F0}"/>
    <cellStyle name="Walutowy 5 2 2 3" xfId="753" xr:uid="{00000000-0005-0000-0000-00009A040000}"/>
    <cellStyle name="Walutowy 5 2 2 3 2" xfId="1618" xr:uid="{12EF41D4-B2D9-4B36-907F-FAED6DFBCAE1}"/>
    <cellStyle name="Walutowy 5 2 2 4" xfId="1051" xr:uid="{00000000-0005-0000-0000-00009B040000}"/>
    <cellStyle name="Walutowy 5 2 2 4 2" xfId="1785" xr:uid="{4299E8B4-65CE-4516-AE3E-D92B47876F22}"/>
    <cellStyle name="Walutowy 5 2 2 5" xfId="1304" xr:uid="{4C3405E9-5B2C-42C3-AC12-4E6AF33D5BA7}"/>
    <cellStyle name="Walutowy 5 2 3" xfId="207" xr:uid="{00000000-0005-0000-0000-00009C040000}"/>
    <cellStyle name="Walutowy 5 2 3 2" xfId="508" xr:uid="{00000000-0005-0000-0000-00009D040000}"/>
    <cellStyle name="Walutowy 5 2 3 2 2" xfId="1488" xr:uid="{F5DDB26C-2922-4D3E-B20E-8C65CF6E5952}"/>
    <cellStyle name="Walutowy 5 2 3 3" xfId="806" xr:uid="{00000000-0005-0000-0000-00009E040000}"/>
    <cellStyle name="Walutowy 5 2 3 3 2" xfId="1647" xr:uid="{1048EEDE-5971-4755-856C-2E89126CAF7D}"/>
    <cellStyle name="Walutowy 5 2 3 4" xfId="1104" xr:uid="{00000000-0005-0000-0000-00009F040000}"/>
    <cellStyle name="Walutowy 5 2 3 4 2" xfId="1813" xr:uid="{4DBCE0CF-24E8-4AF7-9147-75E20F4A01ED}"/>
    <cellStyle name="Walutowy 5 2 3 5" xfId="1333" xr:uid="{AB5F2CBB-D183-4E35-983C-4129E706A39F}"/>
    <cellStyle name="Walutowy 5 2 4" xfId="261" xr:uid="{00000000-0005-0000-0000-0000A0040000}"/>
    <cellStyle name="Walutowy 5 2 4 2" xfId="562" xr:uid="{00000000-0005-0000-0000-0000A1040000}"/>
    <cellStyle name="Walutowy 5 2 4 2 2" xfId="1518" xr:uid="{F4F37851-3677-43D9-8F7D-0C5753723F0A}"/>
    <cellStyle name="Walutowy 5 2 4 3" xfId="860" xr:uid="{00000000-0005-0000-0000-0000A2040000}"/>
    <cellStyle name="Walutowy 5 2 4 3 2" xfId="1677" xr:uid="{A984B20B-F307-4647-B6E2-12831411D2B9}"/>
    <cellStyle name="Walutowy 5 2 4 4" xfId="1158" xr:uid="{00000000-0005-0000-0000-0000A3040000}"/>
    <cellStyle name="Walutowy 5 2 4 4 2" xfId="1841" xr:uid="{084FB6F1-01DD-44E7-A364-845D7D5BF5E9}"/>
    <cellStyle name="Walutowy 5 2 4 5" xfId="1361" xr:uid="{20CFB09E-F463-4C26-AA30-C209DD12B8A8}"/>
    <cellStyle name="Walutowy 5 2 5" xfId="314" xr:uid="{00000000-0005-0000-0000-0000A4040000}"/>
    <cellStyle name="Walutowy 5 2 5 2" xfId="615" xr:uid="{00000000-0005-0000-0000-0000A5040000}"/>
    <cellStyle name="Walutowy 5 2 5 2 2" xfId="1547" xr:uid="{B31D7409-5046-4736-B416-F087D6AD76DB}"/>
    <cellStyle name="Walutowy 5 2 5 3" xfId="913" xr:uid="{00000000-0005-0000-0000-0000A6040000}"/>
    <cellStyle name="Walutowy 5 2 5 3 2" xfId="1705" xr:uid="{821B8018-484D-4E20-A6FA-7B5190D207D6}"/>
    <cellStyle name="Walutowy 5 2 5 4" xfId="1211" xr:uid="{00000000-0005-0000-0000-0000A7040000}"/>
    <cellStyle name="Walutowy 5 2 5 4 2" xfId="1870" xr:uid="{7C4E6956-23BF-4388-9C1A-8A2361B16177}"/>
    <cellStyle name="Walutowy 5 2 5 5" xfId="1389" xr:uid="{49410788-89E2-4429-9DAC-3527CA217B18}"/>
    <cellStyle name="Walutowy 5 2 6" xfId="402" xr:uid="{00000000-0005-0000-0000-0000A8040000}"/>
    <cellStyle name="Walutowy 5 2 6 2" xfId="1431" xr:uid="{0B6A77F3-1A2C-42A3-BC0F-9BC4CF40700D}"/>
    <cellStyle name="Walutowy 5 2 7" xfId="700" xr:uid="{00000000-0005-0000-0000-0000A9040000}"/>
    <cellStyle name="Walutowy 5 2 7 2" xfId="1588" xr:uid="{8868804C-1CB3-4C5B-9ADB-F7CEF9983D98}"/>
    <cellStyle name="Walutowy 5 2 8" xfId="998" xr:uid="{00000000-0005-0000-0000-0000AA040000}"/>
    <cellStyle name="Walutowy 5 2 8 2" xfId="1755" xr:uid="{A257EB27-576F-4F58-BF3B-ACA71D84BB4D}"/>
    <cellStyle name="Walutowy 5 2 9" xfId="1275" xr:uid="{E22EAD48-A1AC-43DC-9B42-8D8C790973D5}"/>
    <cellStyle name="Walutowy 5 3" xfId="131" xr:uid="{00000000-0005-0000-0000-0000AB040000}"/>
    <cellStyle name="Walutowy 5 3 2" xfId="432" xr:uid="{00000000-0005-0000-0000-0000AC040000}"/>
    <cellStyle name="Walutowy 5 3 2 2" xfId="1448" xr:uid="{77E3D5BB-6394-4A62-9828-327D59FA0EFC}"/>
    <cellStyle name="Walutowy 5 3 3" xfId="730" xr:uid="{00000000-0005-0000-0000-0000AD040000}"/>
    <cellStyle name="Walutowy 5 3 3 2" xfId="1605" xr:uid="{B2CF68D1-A664-4616-9849-593515EEE44E}"/>
    <cellStyle name="Walutowy 5 3 4" xfId="1028" xr:uid="{00000000-0005-0000-0000-0000AE040000}"/>
    <cellStyle name="Walutowy 5 3 4 2" xfId="1774" xr:uid="{1DA0519F-6D93-4FB5-872E-D5B590A28F3D}"/>
    <cellStyle name="Walutowy 5 3 5" xfId="1292" xr:uid="{AA0C8AFB-11AB-49EF-B69D-AE72610EA478}"/>
    <cellStyle name="Walutowy 5 4" xfId="184" xr:uid="{00000000-0005-0000-0000-0000AF040000}"/>
    <cellStyle name="Walutowy 5 4 2" xfId="485" xr:uid="{00000000-0005-0000-0000-0000B0040000}"/>
    <cellStyle name="Walutowy 5 4 2 2" xfId="1476" xr:uid="{98D1BBCB-3773-4758-9833-58BDD5FEF394}"/>
    <cellStyle name="Walutowy 5 4 3" xfId="783" xr:uid="{00000000-0005-0000-0000-0000B1040000}"/>
    <cellStyle name="Walutowy 5 4 3 2" xfId="1636" xr:uid="{9151169B-9F13-46D6-9A39-A4B9E63B59AE}"/>
    <cellStyle name="Walutowy 5 4 4" xfId="1081" xr:uid="{00000000-0005-0000-0000-0000B2040000}"/>
    <cellStyle name="Walutowy 5 4 4 2" xfId="1802" xr:uid="{F5EE32EF-3809-4000-AA50-DA9375F727D7}"/>
    <cellStyle name="Walutowy 5 4 5" xfId="1322" xr:uid="{9BA30604-4570-41FF-9480-A5BB12671393}"/>
    <cellStyle name="Walutowy 5 5" xfId="238" xr:uid="{00000000-0005-0000-0000-0000B3040000}"/>
    <cellStyle name="Walutowy 5 5 2" xfId="539" xr:uid="{00000000-0005-0000-0000-0000B4040000}"/>
    <cellStyle name="Walutowy 5 5 2 2" xfId="1506" xr:uid="{ABAE28DA-94B3-4A21-B5A9-A97E3BD3F106}"/>
    <cellStyle name="Walutowy 5 5 3" xfId="837" xr:uid="{00000000-0005-0000-0000-0000B5040000}"/>
    <cellStyle name="Walutowy 5 5 3 2" xfId="1666" xr:uid="{64300147-8FDB-4E99-B7F4-C533099DC445}"/>
    <cellStyle name="Walutowy 5 5 4" xfId="1135" xr:uid="{00000000-0005-0000-0000-0000B6040000}"/>
    <cellStyle name="Walutowy 5 5 4 2" xfId="1830" xr:uid="{BEAAA58E-9453-4D88-BF8E-F2DB646B919A}"/>
    <cellStyle name="Walutowy 5 5 5" xfId="1350" xr:uid="{0AB76C77-E9D9-43AA-9F62-A7A8728FD819}"/>
    <cellStyle name="Walutowy 5 6" xfId="291" xr:uid="{00000000-0005-0000-0000-0000B7040000}"/>
    <cellStyle name="Walutowy 5 6 2" xfId="592" xr:uid="{00000000-0005-0000-0000-0000B8040000}"/>
    <cellStyle name="Walutowy 5 6 2 2" xfId="1536" xr:uid="{F7696939-4ABB-44A0-AE7D-4F73BAFDF2C4}"/>
    <cellStyle name="Walutowy 5 6 3" xfId="890" xr:uid="{00000000-0005-0000-0000-0000B9040000}"/>
    <cellStyle name="Walutowy 5 6 3 2" xfId="1694" xr:uid="{8BFFAEAE-83F4-4B7C-B00C-059B83BBA22B}"/>
    <cellStyle name="Walutowy 5 6 4" xfId="1188" xr:uid="{00000000-0005-0000-0000-0000BA040000}"/>
    <cellStyle name="Walutowy 5 6 4 2" xfId="1859" xr:uid="{5C5DE896-87DC-40CD-8050-684EFBE7AB3C}"/>
    <cellStyle name="Walutowy 5 6 5" xfId="1378" xr:uid="{F56E3EA2-9001-4D70-A158-3B9266C57027}"/>
    <cellStyle name="Walutowy 5 7" xfId="356" xr:uid="{00000000-0005-0000-0000-0000BB040000}"/>
    <cellStyle name="Walutowy 5 7 2" xfId="657" xr:uid="{00000000-0005-0000-0000-0000BC040000}"/>
    <cellStyle name="Walutowy 5 7 2 2" xfId="1565" xr:uid="{9A5C59EC-7268-4615-A74D-AA767848C5D0}"/>
    <cellStyle name="Walutowy 5 7 3" xfId="955" xr:uid="{00000000-0005-0000-0000-0000BD040000}"/>
    <cellStyle name="Walutowy 5 7 3 2" xfId="1733" xr:uid="{D59FE080-9609-4C39-8D2E-8604CD6E332B}"/>
    <cellStyle name="Walutowy 5 7 4" xfId="1243" xr:uid="{00000000-0005-0000-0000-0000BE040000}"/>
    <cellStyle name="Walutowy 5 7 4 2" xfId="1888" xr:uid="{3E359999-94B3-4FF0-94A5-BA477652F24A}"/>
    <cellStyle name="Walutowy 5 7 5" xfId="1407" xr:uid="{788F9F5D-F47D-4A52-A4CD-B8BCCCBE981E}"/>
    <cellStyle name="Walutowy 5 8" xfId="379" xr:uid="{00000000-0005-0000-0000-0000BF040000}"/>
    <cellStyle name="Walutowy 5 8 2" xfId="1420" xr:uid="{FEF47F34-995E-48AC-9F83-86E9467C5DDD}"/>
    <cellStyle name="Walutowy 5 9" xfId="677" xr:uid="{00000000-0005-0000-0000-0000C0040000}"/>
    <cellStyle name="Walutowy 5 9 2" xfId="1577" xr:uid="{375D88F0-414C-48FE-B178-1103EB2870F8}"/>
    <cellStyle name="Walutowy 6" xfId="90" xr:uid="{00000000-0005-0000-0000-0000C1040000}"/>
    <cellStyle name="Walutowy 6 10" xfId="1269" xr:uid="{B9337FF2-066A-46CA-B6BF-5022AA4EE6CB}"/>
    <cellStyle name="Walutowy 6 2" xfId="144" xr:uid="{00000000-0005-0000-0000-0000C2040000}"/>
    <cellStyle name="Walutowy 6 2 2" xfId="445" xr:uid="{00000000-0005-0000-0000-0000C3040000}"/>
    <cellStyle name="Walutowy 6 2 2 2" xfId="1454" xr:uid="{5860C9EA-DA7A-401A-8198-819C52A79825}"/>
    <cellStyle name="Walutowy 6 2 3" xfId="743" xr:uid="{00000000-0005-0000-0000-0000C4040000}"/>
    <cellStyle name="Walutowy 6 2 3 2" xfId="1613" xr:uid="{4C3549F5-7F9B-4C0D-B10D-87F7AE023BA3}"/>
    <cellStyle name="Walutowy 6 2 4" xfId="1041" xr:uid="{00000000-0005-0000-0000-0000C5040000}"/>
    <cellStyle name="Walutowy 6 2 4 2" xfId="1780" xr:uid="{C9272D9D-A255-4C52-87A1-C963BFA9029F}"/>
    <cellStyle name="Walutowy 6 2 5" xfId="1298" xr:uid="{466D68C9-53AE-48F0-AEC6-BB38779A498A}"/>
    <cellStyle name="Walutowy 6 3" xfId="197" xr:uid="{00000000-0005-0000-0000-0000C6040000}"/>
    <cellStyle name="Walutowy 6 3 2" xfId="498" xr:uid="{00000000-0005-0000-0000-0000C7040000}"/>
    <cellStyle name="Walutowy 6 3 2 2" xfId="1483" xr:uid="{0835A765-1082-40EE-911D-83C95795B60F}"/>
    <cellStyle name="Walutowy 6 3 3" xfId="796" xr:uid="{00000000-0005-0000-0000-0000C8040000}"/>
    <cellStyle name="Walutowy 6 3 3 2" xfId="1642" xr:uid="{C0794C00-3C42-4093-8E0B-ECF0C49E3F96}"/>
    <cellStyle name="Walutowy 6 3 4" xfId="1094" xr:uid="{00000000-0005-0000-0000-0000C9040000}"/>
    <cellStyle name="Walutowy 6 3 4 2" xfId="1808" xr:uid="{087CED1C-91AA-4CC6-9220-6C423E67B6C0}"/>
    <cellStyle name="Walutowy 6 3 5" xfId="1328" xr:uid="{66FA58A0-FA3F-4943-8385-465EC543F15A}"/>
    <cellStyle name="Walutowy 6 4" xfId="251" xr:uid="{00000000-0005-0000-0000-0000CA040000}"/>
    <cellStyle name="Walutowy 6 4 2" xfId="552" xr:uid="{00000000-0005-0000-0000-0000CB040000}"/>
    <cellStyle name="Walutowy 6 4 2 2" xfId="1513" xr:uid="{D18AF1DC-ADA4-41F8-A87D-0603AAE6A42F}"/>
    <cellStyle name="Walutowy 6 4 3" xfId="850" xr:uid="{00000000-0005-0000-0000-0000CC040000}"/>
    <cellStyle name="Walutowy 6 4 3 2" xfId="1672" xr:uid="{67D4BE84-0527-4B0A-AC48-5023D6F267AC}"/>
    <cellStyle name="Walutowy 6 4 4" xfId="1148" xr:uid="{00000000-0005-0000-0000-0000CD040000}"/>
    <cellStyle name="Walutowy 6 4 4 2" xfId="1836" xr:uid="{5C639CA1-2073-4F13-AEE0-1160B6D00C69}"/>
    <cellStyle name="Walutowy 6 4 5" xfId="1356" xr:uid="{DE4A0BE1-31C6-416B-8834-9AE8E9776F0B}"/>
    <cellStyle name="Walutowy 6 5" xfId="304" xr:uid="{00000000-0005-0000-0000-0000CE040000}"/>
    <cellStyle name="Walutowy 6 5 2" xfId="605" xr:uid="{00000000-0005-0000-0000-0000CF040000}"/>
    <cellStyle name="Walutowy 6 5 2 2" xfId="1542" xr:uid="{F83B3C4A-8E7F-4053-B238-05070C70A8A6}"/>
    <cellStyle name="Walutowy 6 5 3" xfId="903" xr:uid="{00000000-0005-0000-0000-0000D0040000}"/>
    <cellStyle name="Walutowy 6 5 3 2" xfId="1700" xr:uid="{FA5A6A3B-DE49-4403-9C14-8F72A7277CB6}"/>
    <cellStyle name="Walutowy 6 5 4" xfId="1201" xr:uid="{00000000-0005-0000-0000-0000D1040000}"/>
    <cellStyle name="Walutowy 6 5 4 2" xfId="1865" xr:uid="{77E0E460-55C0-494F-AAB7-BD5F11DFC732}"/>
    <cellStyle name="Walutowy 6 5 5" xfId="1384" xr:uid="{68BC2CCF-E3F7-4D3F-80A5-6D6BB0565966}"/>
    <cellStyle name="Walutowy 6 6" xfId="342" xr:uid="{00000000-0005-0000-0000-0000D2040000}"/>
    <cellStyle name="Walutowy 6 6 2" xfId="643" xr:uid="{00000000-0005-0000-0000-0000D3040000}"/>
    <cellStyle name="Walutowy 6 6 2 2" xfId="1560" xr:uid="{195AF7FA-7B8F-49C0-A4CC-46E9B9B60740}"/>
    <cellStyle name="Walutowy 6 6 3" xfId="941" xr:uid="{00000000-0005-0000-0000-0000D4040000}"/>
    <cellStyle name="Walutowy 6 6 3 2" xfId="1723" xr:uid="{A8E49BDA-7BDD-43EA-AAF6-AD337DABAE6D}"/>
    <cellStyle name="Walutowy 6 6 4" xfId="1234" xr:uid="{00000000-0005-0000-0000-0000D5040000}"/>
    <cellStyle name="Walutowy 6 6 4 2" xfId="1883" xr:uid="{3046BD48-0088-4CC1-B555-2366658FDD84}"/>
    <cellStyle name="Walutowy 6 6 5" xfId="1402" xr:uid="{B7034F93-46FE-450E-BC43-60C31199E731}"/>
    <cellStyle name="Walutowy 6 7" xfId="392" xr:uid="{00000000-0005-0000-0000-0000D6040000}"/>
    <cellStyle name="Walutowy 6 7 2" xfId="1426" xr:uid="{1A86E4B6-FC35-478D-BE9E-7624BE55A21D}"/>
    <cellStyle name="Walutowy 6 8" xfId="690" xr:uid="{00000000-0005-0000-0000-0000D7040000}"/>
    <cellStyle name="Walutowy 6 8 2" xfId="1583" xr:uid="{C2313B36-3DC6-47F4-A663-017CD815177D}"/>
    <cellStyle name="Walutowy 6 9" xfId="988" xr:uid="{00000000-0005-0000-0000-0000D8040000}"/>
    <cellStyle name="Walutowy 6 9 2" xfId="1750" xr:uid="{F3811AA4-8AAF-4B24-B7C8-F4DB9C542949}"/>
    <cellStyle name="Walutowy 7" xfId="123" xr:uid="{00000000-0005-0000-0000-0000D9040000}"/>
    <cellStyle name="Walutowy 7 2" xfId="424" xr:uid="{00000000-0005-0000-0000-0000DA040000}"/>
    <cellStyle name="Walutowy 7 2 2" xfId="1443" xr:uid="{D753A252-6097-427A-B94F-B8137227CDA4}"/>
    <cellStyle name="Walutowy 7 3" xfId="722" xr:uid="{00000000-0005-0000-0000-0000DB040000}"/>
    <cellStyle name="Walutowy 7 3 2" xfId="1600" xr:uid="{08A55970-A0F2-408E-937C-C4484D708E4B}"/>
    <cellStyle name="Walutowy 7 4" xfId="1020" xr:uid="{00000000-0005-0000-0000-0000DC040000}"/>
    <cellStyle name="Walutowy 7 4 2" xfId="1769" xr:uid="{82FFAFFF-CC80-4202-B0E7-369000437BD6}"/>
    <cellStyle name="Walutowy 7 5" xfId="1287" xr:uid="{EC0C0E72-CF34-4463-AC28-9BA570D29B3E}"/>
    <cellStyle name="Walutowy 8" xfId="176" xr:uid="{00000000-0005-0000-0000-0000DD040000}"/>
    <cellStyle name="Walutowy 8 2" xfId="477" xr:uid="{00000000-0005-0000-0000-0000DE040000}"/>
    <cellStyle name="Walutowy 8 2 2" xfId="1471" xr:uid="{A2DE23A3-67BF-4FC1-97EC-BFAC351BC2BD}"/>
    <cellStyle name="Walutowy 8 3" xfId="775" xr:uid="{00000000-0005-0000-0000-0000DF040000}"/>
    <cellStyle name="Walutowy 8 3 2" xfId="1630" xr:uid="{A91E3525-542A-4B5B-948F-461C48D79150}"/>
    <cellStyle name="Walutowy 8 4" xfId="1073" xr:uid="{00000000-0005-0000-0000-0000E0040000}"/>
    <cellStyle name="Walutowy 8 4 2" xfId="1797" xr:uid="{82A5A8E1-F83A-42AA-A098-F8F30B8D383E}"/>
    <cellStyle name="Walutowy 8 5" xfId="1316" xr:uid="{1B9F4A54-0EAF-43C3-8F82-69DC1A75EF91}"/>
    <cellStyle name="Walutowy 9" xfId="230" xr:uid="{00000000-0005-0000-0000-0000E1040000}"/>
    <cellStyle name="Walutowy 9 2" xfId="531" xr:uid="{00000000-0005-0000-0000-0000E2040000}"/>
    <cellStyle name="Walutowy 9 2 2" xfId="1501" xr:uid="{FF86129D-8658-4E04-87D9-451934EBFDCD}"/>
    <cellStyle name="Walutowy 9 3" xfId="829" xr:uid="{00000000-0005-0000-0000-0000E3040000}"/>
    <cellStyle name="Walutowy 9 3 2" xfId="1661" xr:uid="{A5065EF4-DD8B-42A0-8A40-8825C71E4CDB}"/>
    <cellStyle name="Walutowy 9 4" xfId="1127" xr:uid="{00000000-0005-0000-0000-0000E4040000}"/>
    <cellStyle name="Walutowy 9 4 2" xfId="1825" xr:uid="{07D84CFC-E0A5-4874-AD41-76968CAE05D8}"/>
    <cellStyle name="Walutowy 9 5" xfId="1345" xr:uid="{FFF6227C-D3E9-4563-B0C0-9763EC2BD03A}"/>
    <cellStyle name="Złe 2" xfId="46" xr:uid="{00000000-0005-0000-0000-0000E5040000}"/>
  </cellStyles>
  <dxfs count="0"/>
  <tableStyles count="0" defaultTableStyle="TableStyleMedium2" defaultPivotStyle="PivotStyleLight16"/>
  <colors>
    <mruColors>
      <color rgb="FF00CC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9"/>
  <sheetViews>
    <sheetView tabSelected="1" zoomScale="84" zoomScaleNormal="84" workbookViewId="0">
      <pane xSplit="7" ySplit="2" topLeftCell="H180" activePane="bottomRight" state="frozen"/>
      <selection pane="topRight" activeCell="H1" sqref="H1"/>
      <selection pane="bottomLeft" activeCell="A4" sqref="A4"/>
      <selection pane="bottomRight" sqref="A1:V1"/>
    </sheetView>
  </sheetViews>
  <sheetFormatPr defaultColWidth="9.109375" defaultRowHeight="13.2"/>
  <cols>
    <col min="1" max="1" width="5.6640625" style="46" customWidth="1"/>
    <col min="2" max="2" width="9.5546875" style="40" customWidth="1"/>
    <col min="3" max="3" width="6.88671875" style="2" customWidth="1"/>
    <col min="4" max="4" width="23.88671875" style="2" customWidth="1"/>
    <col min="5" max="5" width="11.109375" style="2" customWidth="1"/>
    <col min="6" max="6" width="7.33203125" style="1" customWidth="1"/>
    <col min="7" max="7" width="10.44140625" style="4" customWidth="1"/>
    <col min="8" max="8" width="28.33203125" style="4" hidden="1" customWidth="1"/>
    <col min="9" max="9" width="27" style="4" hidden="1" customWidth="1"/>
    <col min="10" max="10" width="23.44140625" style="5" customWidth="1"/>
    <col min="11" max="11" width="12.5546875" style="16" customWidth="1"/>
    <col min="12" max="12" width="13.33203125" style="16" customWidth="1"/>
    <col min="13" max="13" width="16" style="16" customWidth="1"/>
    <col min="14" max="14" width="0.33203125" style="9" customWidth="1"/>
    <col min="15" max="15" width="10.109375" style="3" hidden="1" customWidth="1"/>
    <col min="16" max="16" width="19.88671875" style="3" hidden="1" customWidth="1"/>
    <col min="17" max="17" width="2.88671875" style="7" hidden="1" customWidth="1"/>
    <col min="18" max="18" width="25.109375" style="10" customWidth="1"/>
    <col min="19" max="19" width="22" style="10" customWidth="1"/>
    <col min="20" max="20" width="26.6640625" style="11" customWidth="1"/>
    <col min="21" max="21" width="19.5546875" style="11" customWidth="1"/>
    <col min="22" max="22" width="25.6640625" style="11" customWidth="1"/>
    <col min="23" max="23" width="32.5546875" style="37" hidden="1" customWidth="1"/>
    <col min="24" max="16384" width="9.109375" style="3"/>
  </cols>
  <sheetData>
    <row r="1" spans="1:23" s="6" customFormat="1" ht="99.9" customHeight="1">
      <c r="A1" s="53" t="s">
        <v>995</v>
      </c>
      <c r="B1" s="54" t="s">
        <v>680</v>
      </c>
      <c r="C1" s="23" t="s">
        <v>676</v>
      </c>
      <c r="D1" s="23" t="s">
        <v>6</v>
      </c>
      <c r="E1" s="23" t="s">
        <v>677</v>
      </c>
      <c r="F1" s="24" t="s">
        <v>675</v>
      </c>
      <c r="G1" s="24" t="s">
        <v>7</v>
      </c>
      <c r="H1" s="24"/>
      <c r="I1" s="24"/>
      <c r="J1" s="24" t="s">
        <v>0</v>
      </c>
      <c r="K1" s="25" t="s">
        <v>352</v>
      </c>
      <c r="L1" s="25" t="s">
        <v>354</v>
      </c>
      <c r="M1" s="25" t="s">
        <v>353</v>
      </c>
      <c r="N1" s="26" t="s">
        <v>678</v>
      </c>
      <c r="O1" s="29" t="s">
        <v>350</v>
      </c>
      <c r="P1" s="29" t="s">
        <v>1</v>
      </c>
      <c r="Q1" s="30" t="s">
        <v>349</v>
      </c>
      <c r="R1" s="27" t="s">
        <v>679</v>
      </c>
      <c r="S1" s="27" t="s">
        <v>357</v>
      </c>
      <c r="T1" s="27" t="s">
        <v>355</v>
      </c>
      <c r="U1" s="27" t="s">
        <v>356</v>
      </c>
      <c r="V1" s="27" t="s">
        <v>351</v>
      </c>
      <c r="W1" s="25" t="s">
        <v>361</v>
      </c>
    </row>
    <row r="2" spans="1:23" s="6" customFormat="1" ht="14.25" customHeight="1">
      <c r="A2" s="45"/>
      <c r="B2" s="39"/>
      <c r="C2" s="48">
        <v>1</v>
      </c>
      <c r="D2" s="48">
        <v>2</v>
      </c>
      <c r="E2" s="48">
        <v>3</v>
      </c>
      <c r="F2" s="49">
        <v>4</v>
      </c>
      <c r="G2" s="49">
        <v>5</v>
      </c>
      <c r="H2" s="24"/>
      <c r="I2" s="24"/>
      <c r="J2" s="49">
        <v>6</v>
      </c>
      <c r="K2" s="50">
        <v>7</v>
      </c>
      <c r="L2" s="50">
        <v>8</v>
      </c>
      <c r="M2" s="50">
        <v>9</v>
      </c>
      <c r="N2" s="51">
        <v>10</v>
      </c>
      <c r="O2" s="31">
        <v>11</v>
      </c>
      <c r="P2" s="31">
        <v>12</v>
      </c>
      <c r="Q2" s="32">
        <v>13</v>
      </c>
      <c r="R2" s="52">
        <v>14</v>
      </c>
      <c r="S2" s="52">
        <v>16</v>
      </c>
      <c r="T2" s="52">
        <v>17</v>
      </c>
      <c r="U2" s="52">
        <v>18</v>
      </c>
      <c r="V2" s="52">
        <v>19</v>
      </c>
      <c r="W2" s="28">
        <v>20</v>
      </c>
    </row>
    <row r="3" spans="1:23" ht="20.25" customHeight="1">
      <c r="A3" s="20" t="s">
        <v>681</v>
      </c>
      <c r="B3" s="44">
        <v>1401013</v>
      </c>
      <c r="C3" s="13" t="s">
        <v>21</v>
      </c>
      <c r="D3" s="13" t="s">
        <v>9</v>
      </c>
      <c r="E3" s="13" t="s">
        <v>9</v>
      </c>
      <c r="F3" s="13" t="s">
        <v>360</v>
      </c>
      <c r="G3" s="15" t="s">
        <v>4</v>
      </c>
      <c r="H3" s="15" t="s">
        <v>368</v>
      </c>
      <c r="I3" s="15" t="str">
        <f t="shared" ref="I3:I53" si="0">CONCATENATE(F3," ",G3," ",H3)</f>
        <v>3 M-Gm Białobrzegi (3)</v>
      </c>
      <c r="J3" s="14" t="s">
        <v>48</v>
      </c>
      <c r="K3" s="42">
        <v>9663</v>
      </c>
      <c r="L3" s="43">
        <v>1458</v>
      </c>
      <c r="M3" s="22">
        <v>2</v>
      </c>
      <c r="N3" s="47">
        <v>5361.09</v>
      </c>
      <c r="O3" s="19">
        <f t="shared" ref="O3:O66" si="1" xml:space="preserve"> ROUNDDOWN(M3/K3,10)</f>
        <v>2.06975E-4</v>
      </c>
      <c r="P3" s="19">
        <f t="shared" ref="P3:P66" si="2">ROUNDDOWN(L3*O3/N3,10)</f>
        <v>5.6288800000000002E-5</v>
      </c>
      <c r="Q3" s="18" t="e">
        <f>ROUNDDOWN(P3/#REF!,10)</f>
        <v>#REF!</v>
      </c>
      <c r="R3" s="33">
        <v>10264</v>
      </c>
      <c r="S3" s="35"/>
      <c r="T3" s="35"/>
      <c r="U3" s="35"/>
      <c r="V3" s="36"/>
      <c r="W3" s="34">
        <f t="shared" ref="W3:W66" si="3">MIN(R3:U3)</f>
        <v>10264</v>
      </c>
    </row>
    <row r="4" spans="1:23" ht="20.25" customHeight="1">
      <c r="A4" s="20" t="s">
        <v>682</v>
      </c>
      <c r="B4" s="44">
        <v>1401022</v>
      </c>
      <c r="C4" s="13" t="s">
        <v>21</v>
      </c>
      <c r="D4" s="13" t="s">
        <v>9</v>
      </c>
      <c r="E4" s="13" t="s">
        <v>8</v>
      </c>
      <c r="F4" s="13" t="s">
        <v>359</v>
      </c>
      <c r="G4" s="15" t="s">
        <v>3</v>
      </c>
      <c r="H4" s="15" t="s">
        <v>369</v>
      </c>
      <c r="I4" s="15" t="str">
        <f t="shared" si="0"/>
        <v>2 Gm Promna (2)</v>
      </c>
      <c r="J4" s="14" t="s">
        <v>49</v>
      </c>
      <c r="K4" s="42">
        <v>5404</v>
      </c>
      <c r="L4" s="43">
        <v>829</v>
      </c>
      <c r="M4" s="21">
        <v>45</v>
      </c>
      <c r="N4" s="47">
        <v>4071.14</v>
      </c>
      <c r="O4" s="19">
        <f t="shared" si="1"/>
        <v>8.3271649999999992E-3</v>
      </c>
      <c r="P4" s="19">
        <f t="shared" si="2"/>
        <v>1.6956478000000001E-3</v>
      </c>
      <c r="Q4" s="18" t="e">
        <f>ROUNDDOWN(P4/#REF!,10)</f>
        <v>#REF!</v>
      </c>
      <c r="R4" s="33">
        <v>309221</v>
      </c>
      <c r="S4" s="35"/>
      <c r="T4" s="35"/>
      <c r="U4" s="35"/>
      <c r="V4" s="36"/>
      <c r="W4" s="34">
        <f t="shared" si="3"/>
        <v>309221</v>
      </c>
    </row>
    <row r="5" spans="1:23" ht="20.25" customHeight="1">
      <c r="A5" s="20" t="s">
        <v>683</v>
      </c>
      <c r="B5" s="44">
        <v>1401032</v>
      </c>
      <c r="C5" s="13" t="s">
        <v>21</v>
      </c>
      <c r="D5" s="13" t="s">
        <v>9</v>
      </c>
      <c r="E5" s="13" t="s">
        <v>10</v>
      </c>
      <c r="F5" s="13" t="s">
        <v>359</v>
      </c>
      <c r="G5" s="15" t="s">
        <v>3</v>
      </c>
      <c r="H5" s="15" t="s">
        <v>370</v>
      </c>
      <c r="I5" s="15" t="str">
        <f t="shared" si="0"/>
        <v>2 Gm Radzanów (2)</v>
      </c>
      <c r="J5" s="14" t="s">
        <v>50</v>
      </c>
      <c r="K5" s="42">
        <v>3774</v>
      </c>
      <c r="L5" s="43">
        <v>569</v>
      </c>
      <c r="M5" s="21">
        <v>43</v>
      </c>
      <c r="N5" s="47">
        <v>3149.63</v>
      </c>
      <c r="O5" s="19">
        <f t="shared" si="1"/>
        <v>1.1393746600000001E-2</v>
      </c>
      <c r="P5" s="19">
        <f t="shared" si="2"/>
        <v>2.0583502000000001E-3</v>
      </c>
      <c r="Q5" s="18" t="e">
        <f>ROUNDDOWN(P5/#REF!,10)</f>
        <v>#REF!</v>
      </c>
      <c r="R5" s="33">
        <v>375364</v>
      </c>
      <c r="S5" s="35"/>
      <c r="T5" s="35"/>
      <c r="U5" s="35"/>
      <c r="V5" s="36"/>
      <c r="W5" s="34">
        <f t="shared" si="3"/>
        <v>375364</v>
      </c>
    </row>
    <row r="6" spans="1:23" ht="20.25" customHeight="1">
      <c r="A6" s="20" t="s">
        <v>684</v>
      </c>
      <c r="B6" s="44">
        <v>1401042</v>
      </c>
      <c r="C6" s="13" t="s">
        <v>21</v>
      </c>
      <c r="D6" s="13" t="s">
        <v>9</v>
      </c>
      <c r="E6" s="13" t="s">
        <v>11</v>
      </c>
      <c r="F6" s="13" t="s">
        <v>359</v>
      </c>
      <c r="G6" s="15" t="s">
        <v>3</v>
      </c>
      <c r="H6" s="15" t="s">
        <v>371</v>
      </c>
      <c r="I6" s="15" t="str">
        <f t="shared" si="0"/>
        <v>2 Gm Stara Błotnica (2)</v>
      </c>
      <c r="J6" s="14" t="s">
        <v>51</v>
      </c>
      <c r="K6" s="42">
        <v>5355</v>
      </c>
      <c r="L6" s="43">
        <v>896</v>
      </c>
      <c r="M6" s="21">
        <v>10</v>
      </c>
      <c r="N6" s="47">
        <v>3704.48</v>
      </c>
      <c r="O6" s="19">
        <f t="shared" si="1"/>
        <v>1.8674136E-3</v>
      </c>
      <c r="P6" s="19">
        <f t="shared" si="2"/>
        <v>4.5166999999999999E-4</v>
      </c>
      <c r="Q6" s="18" t="e">
        <f>ROUNDDOWN(P6/#REF!,10)</f>
        <v>#REF!</v>
      </c>
      <c r="R6" s="33">
        <v>82367</v>
      </c>
      <c r="S6" s="35"/>
      <c r="T6" s="35"/>
      <c r="U6" s="35"/>
      <c r="V6" s="36"/>
      <c r="W6" s="34">
        <f t="shared" si="3"/>
        <v>82367</v>
      </c>
    </row>
    <row r="7" spans="1:23" ht="20.25" customHeight="1">
      <c r="A7" s="20" t="s">
        <v>685</v>
      </c>
      <c r="B7" s="44">
        <v>1401052</v>
      </c>
      <c r="C7" s="13" t="s">
        <v>21</v>
      </c>
      <c r="D7" s="13" t="s">
        <v>9</v>
      </c>
      <c r="E7" s="13" t="s">
        <v>12</v>
      </c>
      <c r="F7" s="13" t="s">
        <v>359</v>
      </c>
      <c r="G7" s="15" t="s">
        <v>3</v>
      </c>
      <c r="H7" s="15" t="s">
        <v>372</v>
      </c>
      <c r="I7" s="15" t="str">
        <f t="shared" si="0"/>
        <v>2 Gm Stromiec (2)</v>
      </c>
      <c r="J7" s="14" t="s">
        <v>52</v>
      </c>
      <c r="K7" s="42">
        <v>5343</v>
      </c>
      <c r="L7" s="43">
        <v>822</v>
      </c>
      <c r="M7" s="21">
        <v>17</v>
      </c>
      <c r="N7" s="47">
        <v>3532.87</v>
      </c>
      <c r="O7" s="19">
        <f t="shared" si="1"/>
        <v>3.1817331E-3</v>
      </c>
      <c r="P7" s="19">
        <f t="shared" si="2"/>
        <v>7.4030020000000001E-4</v>
      </c>
      <c r="Q7" s="18" t="e">
        <f>ROUNDDOWN(P7/#REF!,10)</f>
        <v>#REF!</v>
      </c>
      <c r="R7" s="33">
        <v>135002</v>
      </c>
      <c r="S7" s="35"/>
      <c r="T7" s="35"/>
      <c r="U7" s="35"/>
      <c r="V7" s="36"/>
      <c r="W7" s="34">
        <f t="shared" si="3"/>
        <v>135002</v>
      </c>
    </row>
    <row r="8" spans="1:23" ht="20.25" customHeight="1">
      <c r="A8" s="20" t="s">
        <v>686</v>
      </c>
      <c r="B8" s="44">
        <v>1401063</v>
      </c>
      <c r="C8" s="13" t="s">
        <v>21</v>
      </c>
      <c r="D8" s="13" t="s">
        <v>9</v>
      </c>
      <c r="E8" s="13" t="s">
        <v>13</v>
      </c>
      <c r="F8" s="13" t="s">
        <v>360</v>
      </c>
      <c r="G8" s="15" t="s">
        <v>4</v>
      </c>
      <c r="H8" s="15" t="s">
        <v>373</v>
      </c>
      <c r="I8" s="15" t="str">
        <f t="shared" si="0"/>
        <v>3 M-Gm Wyśmierzyce (3)</v>
      </c>
      <c r="J8" s="14" t="s">
        <v>53</v>
      </c>
      <c r="K8" s="42">
        <v>2642</v>
      </c>
      <c r="L8" s="43">
        <v>375</v>
      </c>
      <c r="M8" s="21">
        <v>6</v>
      </c>
      <c r="N8" s="47">
        <v>4065.95</v>
      </c>
      <c r="O8" s="19">
        <f t="shared" si="1"/>
        <v>2.2710068000000002E-3</v>
      </c>
      <c r="P8" s="19">
        <f t="shared" si="2"/>
        <v>2.094535E-4</v>
      </c>
      <c r="Q8" s="18" t="e">
        <f>ROUNDDOWN(P8/#REF!,10)</f>
        <v>#REF!</v>
      </c>
      <c r="R8" s="33">
        <v>38196</v>
      </c>
      <c r="S8" s="35"/>
      <c r="T8" s="35"/>
      <c r="U8" s="35"/>
      <c r="V8" s="36"/>
      <c r="W8" s="34">
        <f t="shared" si="3"/>
        <v>38196</v>
      </c>
    </row>
    <row r="9" spans="1:23" ht="20.25" customHeight="1">
      <c r="A9" s="20" t="s">
        <v>687</v>
      </c>
      <c r="B9" s="44">
        <v>1402011</v>
      </c>
      <c r="C9" s="13" t="s">
        <v>21</v>
      </c>
      <c r="D9" s="13" t="s">
        <v>8</v>
      </c>
      <c r="E9" s="13" t="s">
        <v>9</v>
      </c>
      <c r="F9" s="13" t="s">
        <v>358</v>
      </c>
      <c r="G9" s="15" t="s">
        <v>2</v>
      </c>
      <c r="H9" s="15" t="s">
        <v>374</v>
      </c>
      <c r="I9" s="15" t="str">
        <f t="shared" si="0"/>
        <v>1 M Ciechanów (1)</v>
      </c>
      <c r="J9" s="14" t="s">
        <v>54</v>
      </c>
      <c r="K9" s="42">
        <v>41234</v>
      </c>
      <c r="L9" s="43">
        <v>5421</v>
      </c>
      <c r="M9" s="21">
        <v>75</v>
      </c>
      <c r="N9" s="47">
        <v>5359.25</v>
      </c>
      <c r="O9" s="19">
        <f t="shared" si="1"/>
        <v>1.8188873E-3</v>
      </c>
      <c r="P9" s="19">
        <f t="shared" si="2"/>
        <v>1.8398447E-3</v>
      </c>
      <c r="Q9" s="18" t="e">
        <f>ROUNDDOWN(P9/#REF!,10)</f>
        <v>#REF!</v>
      </c>
      <c r="R9" s="33">
        <v>335517</v>
      </c>
      <c r="S9" s="35"/>
      <c r="T9" s="35"/>
      <c r="U9" s="35"/>
      <c r="V9" s="36"/>
      <c r="W9" s="34">
        <f t="shared" si="3"/>
        <v>335517</v>
      </c>
    </row>
    <row r="10" spans="1:23" ht="20.25" customHeight="1">
      <c r="A10" s="20" t="s">
        <v>688</v>
      </c>
      <c r="B10" s="44">
        <v>1402022</v>
      </c>
      <c r="C10" s="13" t="s">
        <v>21</v>
      </c>
      <c r="D10" s="13" t="s">
        <v>8</v>
      </c>
      <c r="E10" s="13" t="s">
        <v>8</v>
      </c>
      <c r="F10" s="13" t="s">
        <v>359</v>
      </c>
      <c r="G10" s="15" t="s">
        <v>3</v>
      </c>
      <c r="H10" s="15" t="s">
        <v>375</v>
      </c>
      <c r="I10" s="15" t="str">
        <f t="shared" si="0"/>
        <v>2 Gm Ciechanów (2)</v>
      </c>
      <c r="J10" s="14" t="s">
        <v>54</v>
      </c>
      <c r="K10" s="42">
        <v>7618</v>
      </c>
      <c r="L10" s="43">
        <v>1339</v>
      </c>
      <c r="M10" s="21">
        <v>10</v>
      </c>
      <c r="N10" s="47">
        <v>7246.24</v>
      </c>
      <c r="O10" s="19">
        <f t="shared" si="1"/>
        <v>1.3126804E-3</v>
      </c>
      <c r="P10" s="19">
        <f t="shared" si="2"/>
        <v>2.425642E-4</v>
      </c>
      <c r="Q10" s="18" t="e">
        <f>ROUNDDOWN(P10/#REF!,10)</f>
        <v>#REF!</v>
      </c>
      <c r="R10" s="33">
        <v>44234</v>
      </c>
      <c r="S10" s="35"/>
      <c r="T10" s="35"/>
      <c r="U10" s="35"/>
      <c r="V10" s="36"/>
      <c r="W10" s="34">
        <f t="shared" si="3"/>
        <v>44234</v>
      </c>
    </row>
    <row r="11" spans="1:23" ht="20.25" customHeight="1">
      <c r="A11" s="20" t="s">
        <v>689</v>
      </c>
      <c r="B11" s="44">
        <v>1402033</v>
      </c>
      <c r="C11" s="13" t="s">
        <v>21</v>
      </c>
      <c r="D11" s="13" t="s">
        <v>8</v>
      </c>
      <c r="E11" s="13" t="s">
        <v>10</v>
      </c>
      <c r="F11" s="13" t="s">
        <v>360</v>
      </c>
      <c r="G11" s="15" t="s">
        <v>4</v>
      </c>
      <c r="H11" s="15" t="s">
        <v>376</v>
      </c>
      <c r="I11" s="15" t="str">
        <f t="shared" si="0"/>
        <v>3 M-Gm Glinojeck (3)</v>
      </c>
      <c r="J11" s="14" t="s">
        <v>55</v>
      </c>
      <c r="K11" s="42">
        <v>6927</v>
      </c>
      <c r="L11" s="43">
        <v>1019</v>
      </c>
      <c r="M11" s="21">
        <v>25</v>
      </c>
      <c r="N11" s="47">
        <v>5664.13</v>
      </c>
      <c r="O11" s="19">
        <f t="shared" si="1"/>
        <v>3.6090659000000001E-3</v>
      </c>
      <c r="P11" s="19">
        <f t="shared" si="2"/>
        <v>6.4928559999999998E-4</v>
      </c>
      <c r="Q11" s="18" t="e">
        <f>ROUNDDOWN(P11/#REF!,10)</f>
        <v>#REF!</v>
      </c>
      <c r="R11" s="33">
        <v>118404</v>
      </c>
      <c r="S11" s="35"/>
      <c r="T11" s="35"/>
      <c r="U11" s="35"/>
      <c r="V11" s="36"/>
      <c r="W11" s="34">
        <f t="shared" si="3"/>
        <v>118404</v>
      </c>
    </row>
    <row r="12" spans="1:23" ht="20.25" customHeight="1">
      <c r="A12" s="20" t="s">
        <v>690</v>
      </c>
      <c r="B12" s="44">
        <v>1402042</v>
      </c>
      <c r="C12" s="13" t="s">
        <v>21</v>
      </c>
      <c r="D12" s="13" t="s">
        <v>8</v>
      </c>
      <c r="E12" s="13" t="s">
        <v>11</v>
      </c>
      <c r="F12" s="13" t="s">
        <v>359</v>
      </c>
      <c r="G12" s="15" t="s">
        <v>3</v>
      </c>
      <c r="H12" s="15" t="s">
        <v>377</v>
      </c>
      <c r="I12" s="15" t="str">
        <f t="shared" si="0"/>
        <v>2 Gm Gołymin-Ośrodek (2)</v>
      </c>
      <c r="J12" s="14" t="s">
        <v>56</v>
      </c>
      <c r="K12" s="42">
        <v>3376</v>
      </c>
      <c r="L12" s="43">
        <v>506</v>
      </c>
      <c r="M12" s="21">
        <v>33</v>
      </c>
      <c r="N12" s="47">
        <v>3771.54</v>
      </c>
      <c r="O12" s="19">
        <f t="shared" si="1"/>
        <v>9.7748815000000006E-3</v>
      </c>
      <c r="P12" s="19">
        <f t="shared" si="2"/>
        <v>1.3114245E-3</v>
      </c>
      <c r="Q12" s="18" t="e">
        <f>ROUNDDOWN(P12/#REF!,10)</f>
        <v>#REF!</v>
      </c>
      <c r="R12" s="33">
        <v>239153</v>
      </c>
      <c r="S12" s="35"/>
      <c r="T12" s="35"/>
      <c r="U12" s="35"/>
      <c r="V12" s="36"/>
      <c r="W12" s="34">
        <f t="shared" si="3"/>
        <v>239153</v>
      </c>
    </row>
    <row r="13" spans="1:23" ht="20.25" customHeight="1">
      <c r="A13" s="20" t="s">
        <v>691</v>
      </c>
      <c r="B13" s="44">
        <v>1402052</v>
      </c>
      <c r="C13" s="13" t="s">
        <v>21</v>
      </c>
      <c r="D13" s="13" t="s">
        <v>8</v>
      </c>
      <c r="E13" s="13" t="s">
        <v>12</v>
      </c>
      <c r="F13" s="13" t="s">
        <v>359</v>
      </c>
      <c r="G13" s="15" t="s">
        <v>3</v>
      </c>
      <c r="H13" s="15" t="s">
        <v>378</v>
      </c>
      <c r="I13" s="15" t="str">
        <f t="shared" si="0"/>
        <v>2 Gm Grudusk (2)</v>
      </c>
      <c r="J13" s="14" t="s">
        <v>57</v>
      </c>
      <c r="K13" s="42">
        <v>3205</v>
      </c>
      <c r="L13" s="43">
        <v>468</v>
      </c>
      <c r="M13" s="21">
        <v>15</v>
      </c>
      <c r="N13" s="47">
        <v>3958.8</v>
      </c>
      <c r="O13" s="19">
        <f t="shared" si="1"/>
        <v>4.6801871999999998E-3</v>
      </c>
      <c r="P13" s="19">
        <f t="shared" si="2"/>
        <v>5.5328059999999995E-4</v>
      </c>
      <c r="Q13" s="18" t="e">
        <f>ROUNDDOWN(P13/#REF!,10)</f>
        <v>#REF!</v>
      </c>
      <c r="R13" s="33">
        <v>100897</v>
      </c>
      <c r="S13" s="35"/>
      <c r="T13" s="35"/>
      <c r="U13" s="35"/>
      <c r="V13" s="36"/>
      <c r="W13" s="34">
        <f t="shared" si="3"/>
        <v>100897</v>
      </c>
    </row>
    <row r="14" spans="1:23">
      <c r="A14" s="20" t="s">
        <v>692</v>
      </c>
      <c r="B14" s="44">
        <v>1402062</v>
      </c>
      <c r="C14" s="13" t="s">
        <v>21</v>
      </c>
      <c r="D14" s="13" t="s">
        <v>8</v>
      </c>
      <c r="E14" s="13" t="s">
        <v>13</v>
      </c>
      <c r="F14" s="13" t="s">
        <v>359</v>
      </c>
      <c r="G14" s="15" t="s">
        <v>3</v>
      </c>
      <c r="H14" s="15" t="s">
        <v>379</v>
      </c>
      <c r="I14" s="15" t="str">
        <f t="shared" si="0"/>
        <v>2 Gm Ojrzeń (2)</v>
      </c>
      <c r="J14" s="14" t="s">
        <v>58</v>
      </c>
      <c r="K14" s="42">
        <v>3996</v>
      </c>
      <c r="L14" s="43">
        <v>608</v>
      </c>
      <c r="M14" s="21">
        <v>35</v>
      </c>
      <c r="N14" s="47">
        <v>3643.42</v>
      </c>
      <c r="O14" s="19">
        <f t="shared" si="1"/>
        <v>8.7587587000000008E-3</v>
      </c>
      <c r="P14" s="19">
        <f t="shared" si="2"/>
        <v>1.4616281E-3</v>
      </c>
      <c r="Q14" s="18" t="e">
        <f>ROUNDDOWN(P14/#REF!,10)</f>
        <v>#REF!</v>
      </c>
      <c r="R14" s="33">
        <v>266545</v>
      </c>
      <c r="S14" s="35"/>
      <c r="T14" s="35"/>
      <c r="U14" s="35"/>
      <c r="V14" s="36"/>
      <c r="W14" s="34">
        <f t="shared" si="3"/>
        <v>266545</v>
      </c>
    </row>
    <row r="15" spans="1:23" ht="20.25" customHeight="1">
      <c r="A15" s="20" t="s">
        <v>693</v>
      </c>
      <c r="B15" s="44">
        <v>1402072</v>
      </c>
      <c r="C15" s="13" t="s">
        <v>21</v>
      </c>
      <c r="D15" s="13" t="s">
        <v>8</v>
      </c>
      <c r="E15" s="13" t="s">
        <v>14</v>
      </c>
      <c r="F15" s="13" t="s">
        <v>359</v>
      </c>
      <c r="G15" s="15" t="s">
        <v>3</v>
      </c>
      <c r="H15" s="15" t="s">
        <v>380</v>
      </c>
      <c r="I15" s="15" t="str">
        <f t="shared" si="0"/>
        <v>2 Gm Opinogóra Górna (2)</v>
      </c>
      <c r="J15" s="14" t="s">
        <v>59</v>
      </c>
      <c r="K15" s="42">
        <v>5763</v>
      </c>
      <c r="L15" s="43">
        <v>889</v>
      </c>
      <c r="M15" s="21">
        <v>4</v>
      </c>
      <c r="N15" s="47">
        <v>4672.03</v>
      </c>
      <c r="O15" s="19">
        <f t="shared" si="1"/>
        <v>6.9408290000000004E-4</v>
      </c>
      <c r="P15" s="19">
        <f t="shared" si="2"/>
        <v>1.3207099999999999E-4</v>
      </c>
      <c r="Q15" s="18" t="e">
        <f>ROUNDDOWN(P15/#REF!,10)</f>
        <v>#REF!</v>
      </c>
      <c r="R15" s="33">
        <v>24084</v>
      </c>
      <c r="S15" s="35"/>
      <c r="T15" s="35"/>
      <c r="U15" s="35"/>
      <c r="V15" s="36"/>
      <c r="W15" s="34">
        <f t="shared" si="3"/>
        <v>24084</v>
      </c>
    </row>
    <row r="16" spans="1:23">
      <c r="A16" s="20" t="s">
        <v>694</v>
      </c>
      <c r="B16" s="44">
        <v>1402082</v>
      </c>
      <c r="C16" s="13" t="s">
        <v>21</v>
      </c>
      <c r="D16" s="13" t="s">
        <v>8</v>
      </c>
      <c r="E16" s="13" t="s">
        <v>15</v>
      </c>
      <c r="F16" s="13" t="s">
        <v>359</v>
      </c>
      <c r="G16" s="15" t="s">
        <v>3</v>
      </c>
      <c r="H16" s="15" t="s">
        <v>381</v>
      </c>
      <c r="I16" s="15" t="str">
        <f t="shared" si="0"/>
        <v>2 Gm Regimin (2)</v>
      </c>
      <c r="J16" s="14" t="s">
        <v>60</v>
      </c>
      <c r="K16" s="42">
        <v>4657</v>
      </c>
      <c r="L16" s="43">
        <v>712</v>
      </c>
      <c r="M16" s="21">
        <v>15</v>
      </c>
      <c r="N16" s="47">
        <v>4423.8500000000004</v>
      </c>
      <c r="O16" s="19">
        <f t="shared" si="1"/>
        <v>3.2209576000000002E-3</v>
      </c>
      <c r="P16" s="19">
        <f t="shared" si="2"/>
        <v>5.1839949999999996E-4</v>
      </c>
      <c r="Q16" s="18" t="e">
        <f>ROUNDDOWN(P16/#REF!,10)</f>
        <v>#REF!</v>
      </c>
      <c r="R16" s="33">
        <v>94536</v>
      </c>
      <c r="S16" s="35"/>
      <c r="T16" s="35"/>
      <c r="U16" s="35"/>
      <c r="V16" s="36"/>
      <c r="W16" s="34">
        <f t="shared" si="3"/>
        <v>94536</v>
      </c>
    </row>
    <row r="17" spans="1:23">
      <c r="A17" s="20" t="s">
        <v>695</v>
      </c>
      <c r="B17" s="44">
        <v>1402092</v>
      </c>
      <c r="C17" s="13" t="s">
        <v>21</v>
      </c>
      <c r="D17" s="13" t="s">
        <v>8</v>
      </c>
      <c r="E17" s="13" t="s">
        <v>16</v>
      </c>
      <c r="F17" s="13" t="s">
        <v>359</v>
      </c>
      <c r="G17" s="15" t="s">
        <v>3</v>
      </c>
      <c r="H17" s="15" t="s">
        <v>382</v>
      </c>
      <c r="I17" s="15" t="str">
        <f t="shared" si="0"/>
        <v>2 Gm Sońsk (2)</v>
      </c>
      <c r="J17" s="14" t="s">
        <v>61</v>
      </c>
      <c r="K17" s="42">
        <v>7228</v>
      </c>
      <c r="L17" s="43">
        <v>1200</v>
      </c>
      <c r="M17" s="21">
        <v>9</v>
      </c>
      <c r="N17" s="47">
        <v>4470.41</v>
      </c>
      <c r="O17" s="19">
        <f t="shared" si="1"/>
        <v>1.2451577E-3</v>
      </c>
      <c r="P17" s="19">
        <f t="shared" si="2"/>
        <v>3.3423980000000001E-4</v>
      </c>
      <c r="Q17" s="18" t="e">
        <f>ROUNDDOWN(P17/#REF!,10)</f>
        <v>#REF!</v>
      </c>
      <c r="R17" s="33">
        <v>60952</v>
      </c>
      <c r="S17" s="35"/>
      <c r="T17" s="35"/>
      <c r="U17" s="35"/>
      <c r="V17" s="36"/>
      <c r="W17" s="34">
        <f t="shared" si="3"/>
        <v>60952</v>
      </c>
    </row>
    <row r="18" spans="1:23">
      <c r="A18" s="20" t="s">
        <v>696</v>
      </c>
      <c r="B18" s="44">
        <v>1403011</v>
      </c>
      <c r="C18" s="13" t="s">
        <v>21</v>
      </c>
      <c r="D18" s="13" t="s">
        <v>10</v>
      </c>
      <c r="E18" s="13" t="s">
        <v>9</v>
      </c>
      <c r="F18" s="13" t="s">
        <v>358</v>
      </c>
      <c r="G18" s="15" t="s">
        <v>2</v>
      </c>
      <c r="H18" s="15" t="s">
        <v>383</v>
      </c>
      <c r="I18" s="15" t="str">
        <f t="shared" si="0"/>
        <v>1 M Garwolin (1)</v>
      </c>
      <c r="J18" s="14" t="s">
        <v>62</v>
      </c>
      <c r="K18" s="42">
        <v>17244</v>
      </c>
      <c r="L18" s="43">
        <v>2893</v>
      </c>
      <c r="M18" s="21">
        <v>24</v>
      </c>
      <c r="N18" s="47">
        <v>4581.58</v>
      </c>
      <c r="O18" s="19">
        <f t="shared" si="1"/>
        <v>1.3917884000000001E-3</v>
      </c>
      <c r="P18" s="19">
        <f t="shared" si="2"/>
        <v>8.7883299999999998E-4</v>
      </c>
      <c r="Q18" s="18" t="e">
        <f>ROUNDDOWN(P18/#REF!,10)</f>
        <v>#REF!</v>
      </c>
      <c r="R18" s="33">
        <v>160265</v>
      </c>
      <c r="S18" s="35"/>
      <c r="T18" s="35"/>
      <c r="U18" s="35"/>
      <c r="V18" s="36"/>
      <c r="W18" s="34">
        <f t="shared" si="3"/>
        <v>160265</v>
      </c>
    </row>
    <row r="19" spans="1:23">
      <c r="A19" s="20" t="s">
        <v>697</v>
      </c>
      <c r="B19" s="44">
        <v>1403021</v>
      </c>
      <c r="C19" s="13" t="s">
        <v>21</v>
      </c>
      <c r="D19" s="13" t="s">
        <v>10</v>
      </c>
      <c r="E19" s="13" t="s">
        <v>8</v>
      </c>
      <c r="F19" s="13" t="s">
        <v>358</v>
      </c>
      <c r="G19" s="15" t="s">
        <v>2</v>
      </c>
      <c r="H19" s="15" t="s">
        <v>384</v>
      </c>
      <c r="I19" s="15" t="str">
        <f t="shared" si="0"/>
        <v>1 M Łaskarzew (1)</v>
      </c>
      <c r="J19" s="14" t="s">
        <v>63</v>
      </c>
      <c r="K19" s="42">
        <v>4400</v>
      </c>
      <c r="L19" s="43">
        <v>605</v>
      </c>
      <c r="M19" s="21">
        <v>21</v>
      </c>
      <c r="N19" s="47">
        <v>4021.24</v>
      </c>
      <c r="O19" s="19">
        <f t="shared" si="1"/>
        <v>4.7727272000000001E-3</v>
      </c>
      <c r="P19" s="19">
        <f t="shared" si="2"/>
        <v>7.18062E-4</v>
      </c>
      <c r="Q19" s="18" t="e">
        <f>ROUNDDOWN(P19/#REF!,10)</f>
        <v>#REF!</v>
      </c>
      <c r="R19" s="33">
        <v>130947</v>
      </c>
      <c r="S19" s="35"/>
      <c r="T19" s="35"/>
      <c r="U19" s="35"/>
      <c r="V19" s="36"/>
      <c r="W19" s="34">
        <f t="shared" si="3"/>
        <v>130947</v>
      </c>
    </row>
    <row r="20" spans="1:23">
      <c r="A20" s="20" t="s">
        <v>698</v>
      </c>
      <c r="B20" s="44">
        <v>1403032</v>
      </c>
      <c r="C20" s="13" t="s">
        <v>21</v>
      </c>
      <c r="D20" s="13" t="s">
        <v>10</v>
      </c>
      <c r="E20" s="13" t="s">
        <v>10</v>
      </c>
      <c r="F20" s="13" t="s">
        <v>359</v>
      </c>
      <c r="G20" s="15" t="s">
        <v>3</v>
      </c>
      <c r="H20" s="15" t="s">
        <v>385</v>
      </c>
      <c r="I20" s="15" t="str">
        <f t="shared" si="0"/>
        <v>2 Gm Borowie (2)</v>
      </c>
      <c r="J20" s="14" t="s">
        <v>64</v>
      </c>
      <c r="K20" s="42">
        <v>4878</v>
      </c>
      <c r="L20" s="43">
        <v>719</v>
      </c>
      <c r="M20" s="21">
        <v>10</v>
      </c>
      <c r="N20" s="47">
        <v>4145.83</v>
      </c>
      <c r="O20" s="19">
        <f t="shared" si="1"/>
        <v>2.0500204999999998E-3</v>
      </c>
      <c r="P20" s="19">
        <f t="shared" si="2"/>
        <v>3.5552940000000002E-4</v>
      </c>
      <c r="Q20" s="18" t="e">
        <f>ROUNDDOWN(P20/#REF!,10)</f>
        <v>#REF!</v>
      </c>
      <c r="R20" s="33">
        <v>64835</v>
      </c>
      <c r="S20" s="35"/>
      <c r="T20" s="35"/>
      <c r="U20" s="35"/>
      <c r="V20" s="36"/>
      <c r="W20" s="34">
        <f t="shared" si="3"/>
        <v>64835</v>
      </c>
    </row>
    <row r="21" spans="1:23">
      <c r="A21" s="20" t="s">
        <v>699</v>
      </c>
      <c r="B21" s="44">
        <v>1403042</v>
      </c>
      <c r="C21" s="13" t="s">
        <v>21</v>
      </c>
      <c r="D21" s="13" t="s">
        <v>10</v>
      </c>
      <c r="E21" s="13" t="s">
        <v>11</v>
      </c>
      <c r="F21" s="13" t="s">
        <v>359</v>
      </c>
      <c r="G21" s="15" t="s">
        <v>3</v>
      </c>
      <c r="H21" s="15" t="s">
        <v>386</v>
      </c>
      <c r="I21" s="15" t="str">
        <f t="shared" si="0"/>
        <v>2 Gm Garwolin (2)</v>
      </c>
      <c r="J21" s="14" t="s">
        <v>62</v>
      </c>
      <c r="K21" s="42">
        <v>13490</v>
      </c>
      <c r="L21" s="43">
        <v>2517</v>
      </c>
      <c r="M21" s="21">
        <v>6</v>
      </c>
      <c r="N21" s="47">
        <v>5637.63</v>
      </c>
      <c r="O21" s="19">
        <f t="shared" si="1"/>
        <v>4.4477390000000001E-4</v>
      </c>
      <c r="P21" s="19">
        <f t="shared" si="2"/>
        <v>1.985756E-4</v>
      </c>
      <c r="Q21" s="18" t="e">
        <f>ROUNDDOWN(P21/#REF!,10)</f>
        <v>#REF!</v>
      </c>
      <c r="R21" s="33">
        <v>36212</v>
      </c>
      <c r="S21" s="35"/>
      <c r="T21" s="35"/>
      <c r="U21" s="35"/>
      <c r="V21" s="36"/>
      <c r="W21" s="34">
        <f t="shared" si="3"/>
        <v>36212</v>
      </c>
    </row>
    <row r="22" spans="1:23">
      <c r="A22" s="20" t="s">
        <v>700</v>
      </c>
      <c r="B22" s="44">
        <v>1403052</v>
      </c>
      <c r="C22" s="13" t="s">
        <v>21</v>
      </c>
      <c r="D22" s="13" t="s">
        <v>10</v>
      </c>
      <c r="E22" s="13" t="s">
        <v>12</v>
      </c>
      <c r="F22" s="13" t="s">
        <v>359</v>
      </c>
      <c r="G22" s="15" t="s">
        <v>3</v>
      </c>
      <c r="H22" s="15" t="s">
        <v>387</v>
      </c>
      <c r="I22" s="15" t="str">
        <f t="shared" si="0"/>
        <v>2 Gm Górzno (2)</v>
      </c>
      <c r="J22" s="14" t="s">
        <v>37</v>
      </c>
      <c r="K22" s="42">
        <v>6754</v>
      </c>
      <c r="L22" s="43">
        <v>1227</v>
      </c>
      <c r="M22" s="21">
        <v>10</v>
      </c>
      <c r="N22" s="47">
        <v>3638.34</v>
      </c>
      <c r="O22" s="19">
        <f t="shared" si="1"/>
        <v>1.4806039999999999E-3</v>
      </c>
      <c r="P22" s="19">
        <f t="shared" si="2"/>
        <v>4.9932139999999997E-4</v>
      </c>
      <c r="Q22" s="18" t="e">
        <f>ROUNDDOWN(P22/#REF!,10)</f>
        <v>#REF!</v>
      </c>
      <c r="R22" s="33">
        <v>91057</v>
      </c>
      <c r="S22" s="35"/>
      <c r="T22" s="35"/>
      <c r="U22" s="35"/>
      <c r="V22" s="36"/>
      <c r="W22" s="34">
        <f t="shared" si="3"/>
        <v>91057</v>
      </c>
    </row>
    <row r="23" spans="1:23">
      <c r="A23" s="20" t="s">
        <v>701</v>
      </c>
      <c r="B23" s="44">
        <v>1403062</v>
      </c>
      <c r="C23" s="13" t="s">
        <v>21</v>
      </c>
      <c r="D23" s="13" t="s">
        <v>10</v>
      </c>
      <c r="E23" s="13" t="s">
        <v>13</v>
      </c>
      <c r="F23" s="13" t="s">
        <v>359</v>
      </c>
      <c r="G23" s="15" t="s">
        <v>3</v>
      </c>
      <c r="H23" s="15" t="s">
        <v>388</v>
      </c>
      <c r="I23" s="15" t="str">
        <f t="shared" si="0"/>
        <v>2 Gm Łaskarzew (2)</v>
      </c>
      <c r="J23" s="14" t="s">
        <v>63</v>
      </c>
      <c r="K23" s="42">
        <v>5234</v>
      </c>
      <c r="L23" s="43">
        <v>882</v>
      </c>
      <c r="M23" s="21">
        <v>24</v>
      </c>
      <c r="N23" s="47">
        <v>3398.63</v>
      </c>
      <c r="O23" s="19">
        <f t="shared" si="1"/>
        <v>4.5854030999999996E-3</v>
      </c>
      <c r="P23" s="19">
        <f t="shared" si="2"/>
        <v>1.189987E-3</v>
      </c>
      <c r="Q23" s="18" t="e">
        <f>ROUNDDOWN(P23/#REF!,10)</f>
        <v>#REF!</v>
      </c>
      <c r="R23" s="33">
        <v>217008</v>
      </c>
      <c r="S23" s="35"/>
      <c r="T23" s="35"/>
      <c r="U23" s="35"/>
      <c r="V23" s="36"/>
      <c r="W23" s="34">
        <f t="shared" si="3"/>
        <v>217008</v>
      </c>
    </row>
    <row r="24" spans="1:23" ht="20.25" customHeight="1">
      <c r="A24" s="20" t="s">
        <v>702</v>
      </c>
      <c r="B24" s="44">
        <v>1403073</v>
      </c>
      <c r="C24" s="13" t="s">
        <v>21</v>
      </c>
      <c r="D24" s="13" t="s">
        <v>10</v>
      </c>
      <c r="E24" s="13" t="s">
        <v>14</v>
      </c>
      <c r="F24" s="13" t="s">
        <v>359</v>
      </c>
      <c r="G24" s="15" t="s">
        <v>3</v>
      </c>
      <c r="H24" s="15" t="s">
        <v>389</v>
      </c>
      <c r="I24" s="15" t="str">
        <f t="shared" si="0"/>
        <v>2 Gm Maciejowice (3)</v>
      </c>
      <c r="J24" s="14" t="s">
        <v>65</v>
      </c>
      <c r="K24" s="42">
        <v>6232</v>
      </c>
      <c r="L24" s="43">
        <v>864</v>
      </c>
      <c r="M24" s="21">
        <v>23</v>
      </c>
      <c r="N24" s="47">
        <v>4378.26</v>
      </c>
      <c r="O24" s="19">
        <f t="shared" si="1"/>
        <v>3.690629E-3</v>
      </c>
      <c r="P24" s="19">
        <f t="shared" si="2"/>
        <v>7.2830379999999997E-4</v>
      </c>
      <c r="Q24" s="18" t="e">
        <f>ROUNDDOWN(P24/#REF!,10)</f>
        <v>#REF!</v>
      </c>
      <c r="R24" s="33">
        <v>132814</v>
      </c>
      <c r="S24" s="35"/>
      <c r="T24" s="35"/>
      <c r="U24" s="35"/>
      <c r="V24" s="36"/>
      <c r="W24" s="34">
        <f t="shared" si="3"/>
        <v>132814</v>
      </c>
    </row>
    <row r="25" spans="1:23">
      <c r="A25" s="20" t="s">
        <v>703</v>
      </c>
      <c r="B25" s="44">
        <v>1403082</v>
      </c>
      <c r="C25" s="13" t="s">
        <v>21</v>
      </c>
      <c r="D25" s="13" t="s">
        <v>10</v>
      </c>
      <c r="E25" s="13" t="s">
        <v>15</v>
      </c>
      <c r="F25" s="13" t="s">
        <v>359</v>
      </c>
      <c r="G25" s="15" t="s">
        <v>3</v>
      </c>
      <c r="H25" s="15" t="s">
        <v>390</v>
      </c>
      <c r="I25" s="15" t="str">
        <f t="shared" si="0"/>
        <v>2 Gm Miastków Kościelny (2)</v>
      </c>
      <c r="J25" s="14" t="s">
        <v>66</v>
      </c>
      <c r="K25" s="42">
        <v>4567</v>
      </c>
      <c r="L25" s="43">
        <v>739</v>
      </c>
      <c r="M25" s="21">
        <v>6</v>
      </c>
      <c r="N25" s="47">
        <v>3705.12</v>
      </c>
      <c r="O25" s="19">
        <f t="shared" si="1"/>
        <v>1.3137727E-3</v>
      </c>
      <c r="P25" s="19">
        <f t="shared" si="2"/>
        <v>2.620368E-4</v>
      </c>
      <c r="Q25" s="18" t="e">
        <f>ROUNDDOWN(P25/#REF!,10)</f>
        <v>#REF!</v>
      </c>
      <c r="R25" s="33">
        <v>47785</v>
      </c>
      <c r="S25" s="35"/>
      <c r="T25" s="35"/>
      <c r="U25" s="35"/>
      <c r="V25" s="36"/>
      <c r="W25" s="34">
        <f t="shared" si="3"/>
        <v>47785</v>
      </c>
    </row>
    <row r="26" spans="1:23">
      <c r="A26" s="20" t="s">
        <v>704</v>
      </c>
      <c r="B26" s="44">
        <v>1403092</v>
      </c>
      <c r="C26" s="13" t="s">
        <v>21</v>
      </c>
      <c r="D26" s="13" t="s">
        <v>10</v>
      </c>
      <c r="E26" s="13" t="s">
        <v>16</v>
      </c>
      <c r="F26" s="13" t="s">
        <v>359</v>
      </c>
      <c r="G26" s="15" t="s">
        <v>3</v>
      </c>
      <c r="H26" s="15" t="s">
        <v>391</v>
      </c>
      <c r="I26" s="15" t="str">
        <f t="shared" si="0"/>
        <v>2 Gm Parysów (2)</v>
      </c>
      <c r="J26" s="14" t="s">
        <v>67</v>
      </c>
      <c r="K26" s="42">
        <v>4091</v>
      </c>
      <c r="L26" s="43">
        <v>761</v>
      </c>
      <c r="M26" s="21">
        <v>9</v>
      </c>
      <c r="N26" s="47">
        <v>3712.27</v>
      </c>
      <c r="O26" s="19">
        <f t="shared" si="1"/>
        <v>2.1999510999999999E-3</v>
      </c>
      <c r="P26" s="19">
        <f t="shared" si="2"/>
        <v>4.5098080000000002E-4</v>
      </c>
      <c r="Q26" s="18" t="e">
        <f>ROUNDDOWN(P26/#REF!,10)</f>
        <v>#REF!</v>
      </c>
      <c r="R26" s="33">
        <v>82241</v>
      </c>
      <c r="S26" s="35"/>
      <c r="T26" s="35"/>
      <c r="U26" s="35"/>
      <c r="V26" s="36"/>
      <c r="W26" s="34">
        <f t="shared" si="3"/>
        <v>82241</v>
      </c>
    </row>
    <row r="27" spans="1:23">
      <c r="A27" s="20" t="s">
        <v>705</v>
      </c>
      <c r="B27" s="44">
        <v>1403103</v>
      </c>
      <c r="C27" s="13" t="s">
        <v>21</v>
      </c>
      <c r="D27" s="13" t="s">
        <v>10</v>
      </c>
      <c r="E27" s="13" t="s">
        <v>17</v>
      </c>
      <c r="F27" s="13" t="s">
        <v>360</v>
      </c>
      <c r="G27" s="15" t="s">
        <v>4</v>
      </c>
      <c r="H27" s="15" t="s">
        <v>392</v>
      </c>
      <c r="I27" s="15" t="str">
        <f t="shared" si="0"/>
        <v>3 M-Gm Pilawa (3)</v>
      </c>
      <c r="J27" s="14" t="s">
        <v>68</v>
      </c>
      <c r="K27" s="42">
        <v>10553</v>
      </c>
      <c r="L27" s="43">
        <v>1772</v>
      </c>
      <c r="M27" s="21">
        <v>2</v>
      </c>
      <c r="N27" s="47">
        <v>5171.95</v>
      </c>
      <c r="O27" s="19">
        <f t="shared" si="1"/>
        <v>1.8951950000000001E-4</v>
      </c>
      <c r="P27" s="19">
        <f t="shared" si="2"/>
        <v>6.4932599999999996E-5</v>
      </c>
      <c r="Q27" s="18" t="e">
        <f>ROUNDDOWN(P27/#REF!,10)</f>
        <v>#REF!</v>
      </c>
      <c r="R27" s="33">
        <v>11841</v>
      </c>
      <c r="S27" s="35"/>
      <c r="T27" s="35"/>
      <c r="U27" s="35"/>
      <c r="V27" s="36"/>
      <c r="W27" s="34">
        <f t="shared" si="3"/>
        <v>11841</v>
      </c>
    </row>
    <row r="28" spans="1:23">
      <c r="A28" s="20" t="s">
        <v>706</v>
      </c>
      <c r="B28" s="44">
        <v>1403112</v>
      </c>
      <c r="C28" s="13" t="s">
        <v>21</v>
      </c>
      <c r="D28" s="13" t="s">
        <v>10</v>
      </c>
      <c r="E28" s="13" t="s">
        <v>18</v>
      </c>
      <c r="F28" s="13" t="s">
        <v>359</v>
      </c>
      <c r="G28" s="15" t="s">
        <v>3</v>
      </c>
      <c r="H28" s="15" t="s">
        <v>393</v>
      </c>
      <c r="I28" s="15" t="str">
        <f t="shared" si="0"/>
        <v>2 Gm Sobolew (2)</v>
      </c>
      <c r="J28" s="14" t="s">
        <v>69</v>
      </c>
      <c r="K28" s="42">
        <v>7735</v>
      </c>
      <c r="L28" s="43">
        <v>1360</v>
      </c>
      <c r="M28" s="21">
        <v>6</v>
      </c>
      <c r="N28" s="47">
        <v>3875.7</v>
      </c>
      <c r="O28" s="19">
        <f t="shared" si="1"/>
        <v>7.7569480000000001E-4</v>
      </c>
      <c r="P28" s="19">
        <f t="shared" si="2"/>
        <v>2.721946E-4</v>
      </c>
      <c r="Q28" s="18" t="e">
        <f>ROUNDDOWN(P28/#REF!,10)</f>
        <v>#REF!</v>
      </c>
      <c r="R28" s="33">
        <v>49637</v>
      </c>
      <c r="S28" s="35"/>
      <c r="T28" s="35"/>
      <c r="U28" s="35"/>
      <c r="V28" s="36"/>
      <c r="W28" s="34">
        <f t="shared" si="3"/>
        <v>49637</v>
      </c>
    </row>
    <row r="29" spans="1:23">
      <c r="A29" s="20" t="s">
        <v>707</v>
      </c>
      <c r="B29" s="44">
        <v>1403122</v>
      </c>
      <c r="C29" s="13" t="s">
        <v>21</v>
      </c>
      <c r="D29" s="13" t="s">
        <v>10</v>
      </c>
      <c r="E29" s="13" t="s">
        <v>19</v>
      </c>
      <c r="F29" s="13" t="s">
        <v>359</v>
      </c>
      <c r="G29" s="15" t="s">
        <v>3</v>
      </c>
      <c r="H29" s="15" t="s">
        <v>394</v>
      </c>
      <c r="I29" s="15" t="str">
        <f t="shared" si="0"/>
        <v>2 Gm Trojanów (2)</v>
      </c>
      <c r="J29" s="14" t="s">
        <v>70</v>
      </c>
      <c r="K29" s="42">
        <v>7010</v>
      </c>
      <c r="L29" s="43">
        <v>1065</v>
      </c>
      <c r="M29" s="21">
        <v>18</v>
      </c>
      <c r="N29" s="47">
        <v>4050.48</v>
      </c>
      <c r="O29" s="19">
        <f t="shared" si="1"/>
        <v>2.5677603000000002E-3</v>
      </c>
      <c r="P29" s="19">
        <f t="shared" si="2"/>
        <v>6.7514579999999999E-4</v>
      </c>
      <c r="Q29" s="18" t="e">
        <f>ROUNDDOWN(P29/#REF!,10)</f>
        <v>#REF!</v>
      </c>
      <c r="R29" s="33">
        <v>123120</v>
      </c>
      <c r="S29" s="35"/>
      <c r="T29" s="35"/>
      <c r="U29" s="35"/>
      <c r="V29" s="36"/>
      <c r="W29" s="34">
        <f t="shared" si="3"/>
        <v>123120</v>
      </c>
    </row>
    <row r="30" spans="1:23">
      <c r="A30" s="20" t="s">
        <v>708</v>
      </c>
      <c r="B30" s="44">
        <v>1403132</v>
      </c>
      <c r="C30" s="13" t="s">
        <v>21</v>
      </c>
      <c r="D30" s="13" t="s">
        <v>10</v>
      </c>
      <c r="E30" s="13" t="s">
        <v>20</v>
      </c>
      <c r="F30" s="13" t="s">
        <v>359</v>
      </c>
      <c r="G30" s="15" t="s">
        <v>3</v>
      </c>
      <c r="H30" s="15" t="s">
        <v>395</v>
      </c>
      <c r="I30" s="15" t="str">
        <f t="shared" si="0"/>
        <v>2 Gm Wilga (2)</v>
      </c>
      <c r="J30" s="14" t="s">
        <v>71</v>
      </c>
      <c r="K30" s="42">
        <v>5057</v>
      </c>
      <c r="L30" s="43">
        <v>740</v>
      </c>
      <c r="M30" s="22">
        <v>2</v>
      </c>
      <c r="N30" s="47">
        <v>3929.11</v>
      </c>
      <c r="O30" s="19">
        <f t="shared" si="1"/>
        <v>3.9549129999999998E-4</v>
      </c>
      <c r="P30" s="19">
        <f t="shared" si="2"/>
        <v>7.4485899999999998E-5</v>
      </c>
      <c r="Q30" s="18" t="e">
        <f>ROUNDDOWN(P30/#REF!,10)</f>
        <v>#REF!</v>
      </c>
      <c r="R30" s="33">
        <v>13583</v>
      </c>
      <c r="S30" s="35"/>
      <c r="T30" s="35"/>
      <c r="U30" s="35"/>
      <c r="V30" s="36"/>
      <c r="W30" s="34">
        <f t="shared" si="3"/>
        <v>13583</v>
      </c>
    </row>
    <row r="31" spans="1:23">
      <c r="A31" s="20" t="s">
        <v>709</v>
      </c>
      <c r="B31" s="44">
        <v>1403143</v>
      </c>
      <c r="C31" s="13" t="s">
        <v>21</v>
      </c>
      <c r="D31" s="13" t="s">
        <v>10</v>
      </c>
      <c r="E31" s="13" t="s">
        <v>21</v>
      </c>
      <c r="F31" s="13" t="s">
        <v>360</v>
      </c>
      <c r="G31" s="15" t="s">
        <v>4</v>
      </c>
      <c r="H31" s="15" t="s">
        <v>396</v>
      </c>
      <c r="I31" s="15" t="str">
        <f t="shared" si="0"/>
        <v>3 M-Gm Żelechów (3)</v>
      </c>
      <c r="J31" s="14" t="s">
        <v>72</v>
      </c>
      <c r="K31" s="42">
        <v>7644</v>
      </c>
      <c r="L31" s="43">
        <v>1274</v>
      </c>
      <c r="M31" s="21">
        <v>20</v>
      </c>
      <c r="N31" s="47">
        <v>3682.44</v>
      </c>
      <c r="O31" s="19">
        <f t="shared" si="1"/>
        <v>2.6164310999999998E-3</v>
      </c>
      <c r="P31" s="19">
        <f t="shared" si="2"/>
        <v>9.0519679999999999E-4</v>
      </c>
      <c r="Q31" s="18" t="e">
        <f>ROUNDDOWN(P31/#REF!,10)</f>
        <v>#REF!</v>
      </c>
      <c r="R31" s="33">
        <v>165073</v>
      </c>
      <c r="S31" s="35"/>
      <c r="T31" s="35"/>
      <c r="U31" s="35"/>
      <c r="V31" s="36"/>
      <c r="W31" s="34">
        <f t="shared" si="3"/>
        <v>165073</v>
      </c>
    </row>
    <row r="32" spans="1:23">
      <c r="A32" s="20" t="s">
        <v>710</v>
      </c>
      <c r="B32" s="44">
        <v>1404011</v>
      </c>
      <c r="C32" s="13" t="s">
        <v>21</v>
      </c>
      <c r="D32" s="13" t="s">
        <v>11</v>
      </c>
      <c r="E32" s="13" t="s">
        <v>9</v>
      </c>
      <c r="F32" s="13" t="s">
        <v>358</v>
      </c>
      <c r="G32" s="15" t="s">
        <v>2</v>
      </c>
      <c r="H32" s="15" t="s">
        <v>397</v>
      </c>
      <c r="I32" s="15" t="str">
        <f t="shared" si="0"/>
        <v>1 M Gostynin (1)</v>
      </c>
      <c r="J32" s="14" t="s">
        <v>73</v>
      </c>
      <c r="K32" s="42">
        <v>16458</v>
      </c>
      <c r="L32" s="43">
        <v>1980</v>
      </c>
      <c r="M32" s="21">
        <v>39</v>
      </c>
      <c r="N32" s="47">
        <v>4969.62</v>
      </c>
      <c r="O32" s="19">
        <f t="shared" si="1"/>
        <v>2.3696682000000002E-3</v>
      </c>
      <c r="P32" s="19">
        <f t="shared" si="2"/>
        <v>9.4412510000000001E-4</v>
      </c>
      <c r="Q32" s="18" t="e">
        <f>ROUNDDOWN(P32/#REF!,10)</f>
        <v>#REF!</v>
      </c>
      <c r="R32" s="33">
        <v>172172</v>
      </c>
      <c r="S32" s="35"/>
      <c r="T32" s="35"/>
      <c r="U32" s="35"/>
      <c r="V32" s="36"/>
      <c r="W32" s="34">
        <f t="shared" si="3"/>
        <v>172172</v>
      </c>
    </row>
    <row r="33" spans="1:23">
      <c r="A33" s="20" t="s">
        <v>711</v>
      </c>
      <c r="B33" s="44">
        <v>1404022</v>
      </c>
      <c r="C33" s="13" t="s">
        <v>21</v>
      </c>
      <c r="D33" s="13" t="s">
        <v>11</v>
      </c>
      <c r="E33" s="13" t="s">
        <v>8</v>
      </c>
      <c r="F33" s="13" t="s">
        <v>359</v>
      </c>
      <c r="G33" s="15" t="s">
        <v>3</v>
      </c>
      <c r="H33" s="15" t="s">
        <v>398</v>
      </c>
      <c r="I33" s="15" t="str">
        <f t="shared" si="0"/>
        <v>2 Gm Gostynin (2)</v>
      </c>
      <c r="J33" s="14" t="s">
        <v>73</v>
      </c>
      <c r="K33" s="42">
        <v>11593</v>
      </c>
      <c r="L33" s="43">
        <v>1741</v>
      </c>
      <c r="M33" s="21">
        <v>65</v>
      </c>
      <c r="N33" s="47">
        <v>4339.8</v>
      </c>
      <c r="O33" s="19">
        <f t="shared" si="1"/>
        <v>5.6068317000000003E-3</v>
      </c>
      <c r="P33" s="19">
        <f t="shared" si="2"/>
        <v>2.2492958E-3</v>
      </c>
      <c r="Q33" s="18" t="e">
        <f>ROUNDDOWN(P33/#REF!,10)</f>
        <v>#REF!</v>
      </c>
      <c r="R33" s="33">
        <v>410185</v>
      </c>
      <c r="S33" s="35"/>
      <c r="T33" s="35"/>
      <c r="U33" s="35"/>
      <c r="V33" s="36"/>
      <c r="W33" s="34">
        <f t="shared" si="3"/>
        <v>410185</v>
      </c>
    </row>
    <row r="34" spans="1:23">
      <c r="A34" s="20" t="s">
        <v>712</v>
      </c>
      <c r="B34" s="44">
        <v>1404032</v>
      </c>
      <c r="C34" s="13" t="s">
        <v>21</v>
      </c>
      <c r="D34" s="13" t="s">
        <v>11</v>
      </c>
      <c r="E34" s="13" t="s">
        <v>10</v>
      </c>
      <c r="F34" s="13" t="s">
        <v>359</v>
      </c>
      <c r="G34" s="15" t="s">
        <v>3</v>
      </c>
      <c r="H34" s="15" t="s">
        <v>399</v>
      </c>
      <c r="I34" s="15" t="str">
        <f t="shared" si="0"/>
        <v>2 Gm Pacyna (2)</v>
      </c>
      <c r="J34" s="14" t="s">
        <v>74</v>
      </c>
      <c r="K34" s="42">
        <v>3110</v>
      </c>
      <c r="L34" s="43">
        <v>408</v>
      </c>
      <c r="M34" s="21">
        <v>11</v>
      </c>
      <c r="N34" s="47">
        <v>3973.21</v>
      </c>
      <c r="O34" s="19">
        <f t="shared" si="1"/>
        <v>3.5369773999999999E-3</v>
      </c>
      <c r="P34" s="19">
        <f t="shared" si="2"/>
        <v>3.6320420000000001E-4</v>
      </c>
      <c r="Q34" s="18" t="e">
        <f>ROUNDDOWN(P34/#REF!,10)</f>
        <v>#REF!</v>
      </c>
      <c r="R34" s="33">
        <v>66234</v>
      </c>
      <c r="S34" s="35"/>
      <c r="T34" s="35"/>
      <c r="U34" s="35"/>
      <c r="V34" s="36"/>
      <c r="W34" s="34">
        <f t="shared" si="3"/>
        <v>66234</v>
      </c>
    </row>
    <row r="35" spans="1:23">
      <c r="A35" s="20" t="s">
        <v>713</v>
      </c>
      <c r="B35" s="44">
        <v>1404043</v>
      </c>
      <c r="C35" s="13" t="s">
        <v>21</v>
      </c>
      <c r="D35" s="13" t="s">
        <v>11</v>
      </c>
      <c r="E35" s="13" t="s">
        <v>11</v>
      </c>
      <c r="F35" s="13" t="s">
        <v>359</v>
      </c>
      <c r="G35" s="15" t="s">
        <v>3</v>
      </c>
      <c r="H35" s="15" t="s">
        <v>400</v>
      </c>
      <c r="I35" s="15" t="str">
        <f t="shared" si="0"/>
        <v>2 Gm Sanniki (3)</v>
      </c>
      <c r="J35" s="14" t="s">
        <v>75</v>
      </c>
      <c r="K35" s="42">
        <v>5516</v>
      </c>
      <c r="L35" s="43">
        <v>751</v>
      </c>
      <c r="M35" s="21">
        <v>28</v>
      </c>
      <c r="N35" s="47">
        <v>4173.74</v>
      </c>
      <c r="O35" s="19">
        <f t="shared" si="1"/>
        <v>5.0761421000000001E-3</v>
      </c>
      <c r="P35" s="19">
        <f t="shared" si="2"/>
        <v>9.1337329999999998E-4</v>
      </c>
      <c r="Q35" s="18" t="e">
        <f>ROUNDDOWN(P35/#REF!,10)</f>
        <v>#REF!</v>
      </c>
      <c r="R35" s="33">
        <v>166564</v>
      </c>
      <c r="S35" s="35"/>
      <c r="T35" s="35"/>
      <c r="U35" s="35"/>
      <c r="V35" s="36"/>
      <c r="W35" s="34">
        <f t="shared" si="3"/>
        <v>166564</v>
      </c>
    </row>
    <row r="36" spans="1:23">
      <c r="A36" s="20" t="s">
        <v>714</v>
      </c>
      <c r="B36" s="44">
        <v>1404052</v>
      </c>
      <c r="C36" s="13" t="s">
        <v>21</v>
      </c>
      <c r="D36" s="13" t="s">
        <v>11</v>
      </c>
      <c r="E36" s="13" t="s">
        <v>12</v>
      </c>
      <c r="F36" s="13" t="s">
        <v>359</v>
      </c>
      <c r="G36" s="15" t="s">
        <v>3</v>
      </c>
      <c r="H36" s="15" t="s">
        <v>401</v>
      </c>
      <c r="I36" s="15" t="str">
        <f t="shared" si="0"/>
        <v>2 Gm Szczawin Kościelny (2)</v>
      </c>
      <c r="J36" s="14" t="s">
        <v>76</v>
      </c>
      <c r="K36" s="42">
        <v>4636</v>
      </c>
      <c r="L36" s="43">
        <v>616</v>
      </c>
      <c r="M36" s="21">
        <v>16</v>
      </c>
      <c r="N36" s="47">
        <v>3704.04</v>
      </c>
      <c r="O36" s="19">
        <f t="shared" si="1"/>
        <v>3.4512509999999998E-3</v>
      </c>
      <c r="P36" s="19">
        <f t="shared" si="2"/>
        <v>5.7395989999999995E-4</v>
      </c>
      <c r="Q36" s="18" t="e">
        <f>ROUNDDOWN(P36/#REF!,10)</f>
        <v>#REF!</v>
      </c>
      <c r="R36" s="33">
        <v>104668</v>
      </c>
      <c r="S36" s="35"/>
      <c r="T36" s="35"/>
      <c r="U36" s="35"/>
      <c r="V36" s="36"/>
      <c r="W36" s="34">
        <f t="shared" si="3"/>
        <v>104668</v>
      </c>
    </row>
    <row r="37" spans="1:23">
      <c r="A37" s="20" t="s">
        <v>715</v>
      </c>
      <c r="B37" s="44">
        <v>1405011</v>
      </c>
      <c r="C37" s="13" t="s">
        <v>21</v>
      </c>
      <c r="D37" s="13" t="s">
        <v>12</v>
      </c>
      <c r="E37" s="13" t="s">
        <v>9</v>
      </c>
      <c r="F37" s="13" t="s">
        <v>358</v>
      </c>
      <c r="G37" s="15" t="s">
        <v>2</v>
      </c>
      <c r="H37" s="15" t="s">
        <v>402</v>
      </c>
      <c r="I37" s="15" t="str">
        <f t="shared" si="0"/>
        <v>1 M Milanówek (1)</v>
      </c>
      <c r="J37" s="14" t="s">
        <v>77</v>
      </c>
      <c r="K37" s="42">
        <v>16244</v>
      </c>
      <c r="L37" s="43">
        <v>2376</v>
      </c>
      <c r="M37" s="21">
        <v>14</v>
      </c>
      <c r="N37" s="47">
        <v>6151.57</v>
      </c>
      <c r="O37" s="19">
        <f t="shared" si="1"/>
        <v>8.6185660000000002E-4</v>
      </c>
      <c r="P37" s="19">
        <f t="shared" si="2"/>
        <v>3.3288589999999998E-4</v>
      </c>
      <c r="Q37" s="18" t="e">
        <f>ROUNDDOWN(P37/#REF!,10)</f>
        <v>#REF!</v>
      </c>
      <c r="R37" s="33">
        <v>60705</v>
      </c>
      <c r="S37" s="35"/>
      <c r="T37" s="35"/>
      <c r="U37" s="35"/>
      <c r="V37" s="36"/>
      <c r="W37" s="34">
        <f t="shared" si="3"/>
        <v>60705</v>
      </c>
    </row>
    <row r="38" spans="1:23">
      <c r="A38" s="20" t="s">
        <v>716</v>
      </c>
      <c r="B38" s="44">
        <v>1405021</v>
      </c>
      <c r="C38" s="13" t="s">
        <v>21</v>
      </c>
      <c r="D38" s="13" t="s">
        <v>12</v>
      </c>
      <c r="E38" s="13" t="s">
        <v>8</v>
      </c>
      <c r="F38" s="13" t="s">
        <v>358</v>
      </c>
      <c r="G38" s="15" t="s">
        <v>2</v>
      </c>
      <c r="H38" s="15" t="s">
        <v>403</v>
      </c>
      <c r="I38" s="15" t="str">
        <f t="shared" si="0"/>
        <v>1 M Podkowa Leśna (1)</v>
      </c>
      <c r="J38" s="14" t="s">
        <v>78</v>
      </c>
      <c r="K38" s="42">
        <v>3708</v>
      </c>
      <c r="L38" s="43">
        <v>523</v>
      </c>
      <c r="M38" s="22">
        <v>2</v>
      </c>
      <c r="N38" s="47">
        <v>6114.68</v>
      </c>
      <c r="O38" s="19">
        <f t="shared" si="1"/>
        <v>5.3937430000000001E-4</v>
      </c>
      <c r="P38" s="19">
        <f t="shared" si="2"/>
        <v>4.6133600000000002E-5</v>
      </c>
      <c r="Q38" s="18" t="e">
        <f>ROUNDDOWN(P38/#REF!,10)</f>
        <v>#REF!</v>
      </c>
      <c r="R38" s="33">
        <v>8413</v>
      </c>
      <c r="S38" s="35"/>
      <c r="T38" s="35"/>
      <c r="U38" s="35"/>
      <c r="V38" s="36"/>
      <c r="W38" s="34">
        <f t="shared" si="3"/>
        <v>8413</v>
      </c>
    </row>
    <row r="39" spans="1:23" ht="20.25" customHeight="1">
      <c r="A39" s="20" t="s">
        <v>717</v>
      </c>
      <c r="B39" s="44">
        <v>1405032</v>
      </c>
      <c r="C39" s="13" t="s">
        <v>21</v>
      </c>
      <c r="D39" s="13" t="s">
        <v>12</v>
      </c>
      <c r="E39" s="13" t="s">
        <v>10</v>
      </c>
      <c r="F39" s="13" t="s">
        <v>359</v>
      </c>
      <c r="G39" s="15" t="s">
        <v>3</v>
      </c>
      <c r="H39" s="15" t="s">
        <v>365</v>
      </c>
      <c r="I39" s="15" t="str">
        <f t="shared" si="0"/>
        <v>2 Gm Baranów (2)</v>
      </c>
      <c r="J39" s="14" t="s">
        <v>44</v>
      </c>
      <c r="K39" s="42">
        <v>5323</v>
      </c>
      <c r="L39" s="43">
        <v>917</v>
      </c>
      <c r="M39" s="21">
        <v>14</v>
      </c>
      <c r="N39" s="47">
        <v>5347.7</v>
      </c>
      <c r="O39" s="19">
        <f t="shared" si="1"/>
        <v>2.6300958000000001E-3</v>
      </c>
      <c r="P39" s="19">
        <f t="shared" si="2"/>
        <v>4.5099719999999998E-4</v>
      </c>
      <c r="Q39" s="18" t="e">
        <f>ROUNDDOWN(P39/#REF!,10)</f>
        <v>#REF!</v>
      </c>
      <c r="R39" s="33">
        <v>82244</v>
      </c>
      <c r="S39" s="35"/>
      <c r="T39" s="35"/>
      <c r="U39" s="35"/>
      <c r="V39" s="36"/>
      <c r="W39" s="34">
        <f t="shared" si="3"/>
        <v>82244</v>
      </c>
    </row>
    <row r="40" spans="1:23">
      <c r="A40" s="20" t="s">
        <v>718</v>
      </c>
      <c r="B40" s="44">
        <v>1405043</v>
      </c>
      <c r="C40" s="13" t="s">
        <v>21</v>
      </c>
      <c r="D40" s="13" t="s">
        <v>12</v>
      </c>
      <c r="E40" s="13" t="s">
        <v>11</v>
      </c>
      <c r="F40" s="13" t="s">
        <v>360</v>
      </c>
      <c r="G40" s="15" t="s">
        <v>4</v>
      </c>
      <c r="H40" s="15" t="s">
        <v>404</v>
      </c>
      <c r="I40" s="15" t="str">
        <f t="shared" si="0"/>
        <v>3 M-Gm Grodzisk Mazowiecki (3)</v>
      </c>
      <c r="J40" s="14" t="s">
        <v>79</v>
      </c>
      <c r="K40" s="42">
        <v>57387</v>
      </c>
      <c r="L40" s="43">
        <v>10145</v>
      </c>
      <c r="M40" s="21">
        <v>14</v>
      </c>
      <c r="N40" s="47">
        <v>7980.27</v>
      </c>
      <c r="O40" s="19">
        <f t="shared" si="1"/>
        <v>2.4395760000000001E-4</v>
      </c>
      <c r="P40" s="19">
        <f t="shared" si="2"/>
        <v>3.1013349999999999E-4</v>
      </c>
      <c r="Q40" s="18" t="e">
        <f>ROUNDDOWN(P40/#REF!,10)</f>
        <v>#REF!</v>
      </c>
      <c r="R40" s="33">
        <v>56556</v>
      </c>
      <c r="S40" s="35"/>
      <c r="T40" s="35"/>
      <c r="U40" s="35"/>
      <c r="V40" s="36"/>
      <c r="W40" s="34">
        <f t="shared" si="3"/>
        <v>56556</v>
      </c>
    </row>
    <row r="41" spans="1:23" ht="20.25" customHeight="1">
      <c r="A41" s="20" t="s">
        <v>719</v>
      </c>
      <c r="B41" s="44">
        <v>1405052</v>
      </c>
      <c r="C41" s="13" t="s">
        <v>21</v>
      </c>
      <c r="D41" s="13" t="s">
        <v>12</v>
      </c>
      <c r="E41" s="13" t="s">
        <v>12</v>
      </c>
      <c r="F41" s="13" t="s">
        <v>359</v>
      </c>
      <c r="G41" s="15" t="s">
        <v>3</v>
      </c>
      <c r="H41" s="15" t="s">
        <v>405</v>
      </c>
      <c r="I41" s="15" t="str">
        <f t="shared" si="0"/>
        <v>2 Gm Jaktorów (2)</v>
      </c>
      <c r="J41" s="14" t="s">
        <v>80</v>
      </c>
      <c r="K41" s="42">
        <v>13817</v>
      </c>
      <c r="L41" s="43">
        <v>2419</v>
      </c>
      <c r="M41" s="21">
        <v>8</v>
      </c>
      <c r="N41" s="47">
        <v>8135.36</v>
      </c>
      <c r="O41" s="19">
        <f t="shared" si="1"/>
        <v>5.7899679999999997E-4</v>
      </c>
      <c r="P41" s="19">
        <f t="shared" si="2"/>
        <v>1.721611E-4</v>
      </c>
      <c r="Q41" s="18" t="e">
        <f>ROUNDDOWN(P41/#REF!,10)</f>
        <v>#REF!</v>
      </c>
      <c r="R41" s="33">
        <v>31395</v>
      </c>
      <c r="S41" s="35"/>
      <c r="T41" s="35"/>
      <c r="U41" s="35"/>
      <c r="V41" s="36"/>
      <c r="W41" s="34">
        <f t="shared" si="3"/>
        <v>31395</v>
      </c>
    </row>
    <row r="42" spans="1:23">
      <c r="A42" s="20" t="s">
        <v>720</v>
      </c>
      <c r="B42" s="44">
        <v>1405062</v>
      </c>
      <c r="C42" s="13" t="s">
        <v>21</v>
      </c>
      <c r="D42" s="13" t="s">
        <v>12</v>
      </c>
      <c r="E42" s="13" t="s">
        <v>13</v>
      </c>
      <c r="F42" s="13" t="s">
        <v>359</v>
      </c>
      <c r="G42" s="15" t="s">
        <v>3</v>
      </c>
      <c r="H42" s="15" t="s">
        <v>406</v>
      </c>
      <c r="I42" s="15" t="str">
        <f t="shared" si="0"/>
        <v>2 Gm Żabia Wola (2)</v>
      </c>
      <c r="J42" s="14" t="s">
        <v>81</v>
      </c>
      <c r="K42" s="42">
        <v>11863</v>
      </c>
      <c r="L42" s="43">
        <v>2092</v>
      </c>
      <c r="M42" s="21">
        <v>5</v>
      </c>
      <c r="N42" s="47">
        <v>7375.71</v>
      </c>
      <c r="O42" s="19">
        <f t="shared" si="1"/>
        <v>4.2147849999999999E-4</v>
      </c>
      <c r="P42" s="19">
        <f t="shared" si="2"/>
        <v>1.195455E-4</v>
      </c>
      <c r="Q42" s="18" t="e">
        <f>ROUNDDOWN(P42/#REF!,10)</f>
        <v>#REF!</v>
      </c>
      <c r="R42" s="33">
        <v>21800</v>
      </c>
      <c r="S42" s="35"/>
      <c r="T42" s="35"/>
      <c r="U42" s="35"/>
      <c r="V42" s="36"/>
      <c r="W42" s="34">
        <f t="shared" si="3"/>
        <v>21800</v>
      </c>
    </row>
    <row r="43" spans="1:23">
      <c r="A43" s="20" t="s">
        <v>721</v>
      </c>
      <c r="B43" s="44">
        <v>1406012</v>
      </c>
      <c r="C43" s="13" t="s">
        <v>21</v>
      </c>
      <c r="D43" s="13" t="s">
        <v>13</v>
      </c>
      <c r="E43" s="13" t="s">
        <v>9</v>
      </c>
      <c r="F43" s="13" t="s">
        <v>359</v>
      </c>
      <c r="G43" s="15" t="s">
        <v>3</v>
      </c>
      <c r="H43" s="15" t="s">
        <v>407</v>
      </c>
      <c r="I43" s="15" t="str">
        <f t="shared" si="0"/>
        <v>2 Gm Belsk Duży (2)</v>
      </c>
      <c r="J43" s="14" t="s">
        <v>82</v>
      </c>
      <c r="K43" s="42">
        <v>6080</v>
      </c>
      <c r="L43" s="43">
        <v>830</v>
      </c>
      <c r="M43" s="21">
        <v>21</v>
      </c>
      <c r="N43" s="47">
        <v>5832.36</v>
      </c>
      <c r="O43" s="19">
        <f t="shared" si="1"/>
        <v>3.4539472999999998E-3</v>
      </c>
      <c r="P43" s="19">
        <f t="shared" si="2"/>
        <v>4.9152929999999998E-4</v>
      </c>
      <c r="Q43" s="18" t="e">
        <f>ROUNDDOWN(P43/#REF!,10)</f>
        <v>#REF!</v>
      </c>
      <c r="R43" s="33">
        <v>89636</v>
      </c>
      <c r="S43" s="35"/>
      <c r="T43" s="35"/>
      <c r="U43" s="35"/>
      <c r="V43" s="36"/>
      <c r="W43" s="34">
        <f t="shared" si="3"/>
        <v>89636</v>
      </c>
    </row>
    <row r="44" spans="1:23">
      <c r="A44" s="20" t="s">
        <v>722</v>
      </c>
      <c r="B44" s="44">
        <v>1406022</v>
      </c>
      <c r="C44" s="13" t="s">
        <v>21</v>
      </c>
      <c r="D44" s="13" t="s">
        <v>13</v>
      </c>
      <c r="E44" s="13" t="s">
        <v>8</v>
      </c>
      <c r="F44" s="13" t="s">
        <v>359</v>
      </c>
      <c r="G44" s="15" t="s">
        <v>3</v>
      </c>
      <c r="H44" s="15" t="s">
        <v>408</v>
      </c>
      <c r="I44" s="15" t="str">
        <f t="shared" si="0"/>
        <v>2 Gm Błędów (2)</v>
      </c>
      <c r="J44" s="14" t="s">
        <v>83</v>
      </c>
      <c r="K44" s="42">
        <v>6936</v>
      </c>
      <c r="L44" s="43">
        <v>857</v>
      </c>
      <c r="M44" s="21">
        <v>27</v>
      </c>
      <c r="N44" s="47">
        <v>4826.08</v>
      </c>
      <c r="O44" s="19">
        <f t="shared" si="1"/>
        <v>3.8927335E-3</v>
      </c>
      <c r="P44" s="19">
        <f t="shared" si="2"/>
        <v>6.9125920000000002E-4</v>
      </c>
      <c r="Q44" s="18" t="e">
        <f>ROUNDDOWN(P44/#REF!,10)</f>
        <v>#REF!</v>
      </c>
      <c r="R44" s="33">
        <v>126059</v>
      </c>
      <c r="S44" s="35"/>
      <c r="T44" s="35"/>
      <c r="U44" s="35"/>
      <c r="V44" s="36"/>
      <c r="W44" s="34">
        <f t="shared" si="3"/>
        <v>126059</v>
      </c>
    </row>
    <row r="45" spans="1:23">
      <c r="A45" s="20" t="s">
        <v>723</v>
      </c>
      <c r="B45" s="44">
        <v>1406032</v>
      </c>
      <c r="C45" s="13" t="s">
        <v>21</v>
      </c>
      <c r="D45" s="13" t="s">
        <v>13</v>
      </c>
      <c r="E45" s="13" t="s">
        <v>10</v>
      </c>
      <c r="F45" s="13" t="s">
        <v>359</v>
      </c>
      <c r="G45" s="15" t="s">
        <v>3</v>
      </c>
      <c r="H45" s="15" t="s">
        <v>409</v>
      </c>
      <c r="I45" s="15" t="str">
        <f t="shared" si="0"/>
        <v>2 Gm Chynów (2)</v>
      </c>
      <c r="J45" s="14" t="s">
        <v>84</v>
      </c>
      <c r="K45" s="42">
        <v>10134</v>
      </c>
      <c r="L45" s="43">
        <v>1582</v>
      </c>
      <c r="M45" s="21">
        <v>38</v>
      </c>
      <c r="N45" s="47">
        <v>4154.6899999999996</v>
      </c>
      <c r="O45" s="19">
        <f t="shared" si="1"/>
        <v>3.7497532999999999E-3</v>
      </c>
      <c r="P45" s="19">
        <f t="shared" si="2"/>
        <v>1.4278104E-3</v>
      </c>
      <c r="Q45" s="18" t="e">
        <f>ROUNDDOWN(P45/#REF!,10)</f>
        <v>#REF!</v>
      </c>
      <c r="R45" s="33">
        <v>260378</v>
      </c>
      <c r="S45" s="35"/>
      <c r="T45" s="35"/>
      <c r="U45" s="35"/>
      <c r="V45" s="36"/>
      <c r="W45" s="34">
        <f t="shared" si="3"/>
        <v>260378</v>
      </c>
    </row>
    <row r="46" spans="1:23">
      <c r="A46" s="20" t="s">
        <v>724</v>
      </c>
      <c r="B46" s="44">
        <v>1406042</v>
      </c>
      <c r="C46" s="13" t="s">
        <v>21</v>
      </c>
      <c r="D46" s="13" t="s">
        <v>13</v>
      </c>
      <c r="E46" s="13" t="s">
        <v>11</v>
      </c>
      <c r="F46" s="13" t="s">
        <v>359</v>
      </c>
      <c r="G46" s="15" t="s">
        <v>3</v>
      </c>
      <c r="H46" s="15" t="s">
        <v>410</v>
      </c>
      <c r="I46" s="15" t="str">
        <f t="shared" si="0"/>
        <v>2 Gm Goszczyn (2)</v>
      </c>
      <c r="J46" s="14" t="s">
        <v>85</v>
      </c>
      <c r="K46" s="42">
        <v>2842</v>
      </c>
      <c r="L46" s="43">
        <v>462</v>
      </c>
      <c r="M46" s="22">
        <v>5</v>
      </c>
      <c r="N46" s="47">
        <v>3382.89</v>
      </c>
      <c r="O46" s="19">
        <f t="shared" si="1"/>
        <v>1.7593244E-3</v>
      </c>
      <c r="P46" s="19">
        <f t="shared" si="2"/>
        <v>2.4027019999999999E-4</v>
      </c>
      <c r="Q46" s="18" t="e">
        <f>ROUNDDOWN(P46/#REF!,10)</f>
        <v>#REF!</v>
      </c>
      <c r="R46" s="33">
        <v>43816</v>
      </c>
      <c r="S46" s="35"/>
      <c r="T46" s="35"/>
      <c r="U46" s="35"/>
      <c r="V46" s="36"/>
      <c r="W46" s="34">
        <f t="shared" si="3"/>
        <v>43816</v>
      </c>
    </row>
    <row r="47" spans="1:23">
      <c r="A47" s="20" t="s">
        <v>725</v>
      </c>
      <c r="B47" s="44">
        <v>1406053</v>
      </c>
      <c r="C47" s="13" t="s">
        <v>21</v>
      </c>
      <c r="D47" s="13" t="s">
        <v>13</v>
      </c>
      <c r="E47" s="13" t="s">
        <v>12</v>
      </c>
      <c r="F47" s="13" t="s">
        <v>360</v>
      </c>
      <c r="G47" s="15" t="s">
        <v>4</v>
      </c>
      <c r="H47" s="15" t="s">
        <v>411</v>
      </c>
      <c r="I47" s="15" t="str">
        <f t="shared" si="0"/>
        <v>3 M-Gm Grójec (3)</v>
      </c>
      <c r="J47" s="14" t="s">
        <v>86</v>
      </c>
      <c r="K47" s="42">
        <v>26179</v>
      </c>
      <c r="L47" s="43">
        <v>3957</v>
      </c>
      <c r="M47" s="21">
        <v>37</v>
      </c>
      <c r="N47" s="47">
        <v>5498.47</v>
      </c>
      <c r="O47" s="19">
        <f t="shared" si="1"/>
        <v>1.4133465E-3</v>
      </c>
      <c r="P47" s="19">
        <f t="shared" si="2"/>
        <v>1.0171214999999999E-3</v>
      </c>
      <c r="Q47" s="18" t="e">
        <f>ROUNDDOWN(P47/#REF!,10)</f>
        <v>#REF!</v>
      </c>
      <c r="R47" s="33">
        <v>185484</v>
      </c>
      <c r="S47" s="35"/>
      <c r="T47" s="35"/>
      <c r="U47" s="35"/>
      <c r="V47" s="36"/>
      <c r="W47" s="34">
        <f t="shared" si="3"/>
        <v>185484</v>
      </c>
    </row>
    <row r="48" spans="1:23">
      <c r="A48" s="20" t="s">
        <v>726</v>
      </c>
      <c r="B48" s="44">
        <v>1406062</v>
      </c>
      <c r="C48" s="13" t="s">
        <v>21</v>
      </c>
      <c r="D48" s="13" t="s">
        <v>13</v>
      </c>
      <c r="E48" s="13" t="s">
        <v>13</v>
      </c>
      <c r="F48" s="13" t="s">
        <v>359</v>
      </c>
      <c r="G48" s="15" t="s">
        <v>3</v>
      </c>
      <c r="H48" s="15" t="s">
        <v>412</v>
      </c>
      <c r="I48" s="15" t="str">
        <f t="shared" si="0"/>
        <v>2 Gm Jasieniec (2)</v>
      </c>
      <c r="J48" s="14" t="s">
        <v>87</v>
      </c>
      <c r="K48" s="42">
        <v>5325</v>
      </c>
      <c r="L48" s="43">
        <v>810</v>
      </c>
      <c r="M48" s="21">
        <v>22</v>
      </c>
      <c r="N48" s="47">
        <v>4252.28</v>
      </c>
      <c r="O48" s="19">
        <f t="shared" si="1"/>
        <v>4.1314552999999997E-3</v>
      </c>
      <c r="P48" s="19">
        <f t="shared" si="2"/>
        <v>7.8698449999999997E-4</v>
      </c>
      <c r="Q48" s="18" t="e">
        <f>ROUNDDOWN(P48/#REF!,10)</f>
        <v>#REF!</v>
      </c>
      <c r="R48" s="33">
        <v>143515</v>
      </c>
      <c r="S48" s="35"/>
      <c r="T48" s="35"/>
      <c r="U48" s="35"/>
      <c r="V48" s="36"/>
      <c r="W48" s="34">
        <f t="shared" si="3"/>
        <v>143515</v>
      </c>
    </row>
    <row r="49" spans="1:23">
      <c r="A49" s="20" t="s">
        <v>727</v>
      </c>
      <c r="B49" s="44">
        <v>1406073</v>
      </c>
      <c r="C49" s="13" t="s">
        <v>21</v>
      </c>
      <c r="D49" s="13" t="s">
        <v>13</v>
      </c>
      <c r="E49" s="13" t="s">
        <v>14</v>
      </c>
      <c r="F49" s="13" t="s">
        <v>360</v>
      </c>
      <c r="G49" s="15" t="s">
        <v>4</v>
      </c>
      <c r="H49" s="15" t="s">
        <v>413</v>
      </c>
      <c r="I49" s="15" t="str">
        <f t="shared" si="0"/>
        <v>3 M-Gm Mogielnica (3)</v>
      </c>
      <c r="J49" s="14" t="s">
        <v>88</v>
      </c>
      <c r="K49" s="42">
        <v>8015</v>
      </c>
      <c r="L49" s="43">
        <v>1044</v>
      </c>
      <c r="M49" s="21">
        <v>8</v>
      </c>
      <c r="N49" s="47">
        <v>5012.04</v>
      </c>
      <c r="O49" s="19">
        <f t="shared" si="1"/>
        <v>9.9812849999999999E-4</v>
      </c>
      <c r="P49" s="19">
        <f t="shared" si="2"/>
        <v>2.0790850000000001E-4</v>
      </c>
      <c r="Q49" s="18" t="e">
        <f>ROUNDDOWN(P49/#REF!,10)</f>
        <v>#REF!</v>
      </c>
      <c r="R49" s="33">
        <v>37914</v>
      </c>
      <c r="S49" s="35"/>
      <c r="T49" s="35"/>
      <c r="U49" s="35"/>
      <c r="V49" s="36"/>
      <c r="W49" s="34">
        <f t="shared" si="3"/>
        <v>37914</v>
      </c>
    </row>
    <row r="50" spans="1:23">
      <c r="A50" s="20" t="s">
        <v>728</v>
      </c>
      <c r="B50" s="44">
        <v>1406083</v>
      </c>
      <c r="C50" s="13" t="s">
        <v>21</v>
      </c>
      <c r="D50" s="13" t="s">
        <v>13</v>
      </c>
      <c r="E50" s="13" t="s">
        <v>15</v>
      </c>
      <c r="F50" s="13" t="s">
        <v>360</v>
      </c>
      <c r="G50" s="15" t="s">
        <v>4</v>
      </c>
      <c r="H50" s="15" t="s">
        <v>414</v>
      </c>
      <c r="I50" s="15" t="str">
        <f t="shared" si="0"/>
        <v>3 M-Gm Nowe Miasto nad Pilicą (3)</v>
      </c>
      <c r="J50" s="14" t="s">
        <v>89</v>
      </c>
      <c r="K50" s="42">
        <v>6970</v>
      </c>
      <c r="L50" s="43">
        <v>939</v>
      </c>
      <c r="M50" s="21">
        <v>29</v>
      </c>
      <c r="N50" s="47">
        <v>4357.62</v>
      </c>
      <c r="O50" s="19">
        <f t="shared" si="1"/>
        <v>4.1606886000000003E-3</v>
      </c>
      <c r="P50" s="19">
        <f t="shared" si="2"/>
        <v>8.9656429999999997E-4</v>
      </c>
      <c r="Q50" s="18" t="e">
        <f>ROUNDDOWN(P50/#REF!,10)</f>
        <v>#REF!</v>
      </c>
      <c r="R50" s="33">
        <v>163499</v>
      </c>
      <c r="S50" s="35"/>
      <c r="T50" s="35"/>
      <c r="U50" s="35"/>
      <c r="V50" s="36"/>
      <c r="W50" s="34">
        <f t="shared" si="3"/>
        <v>163499</v>
      </c>
    </row>
    <row r="51" spans="1:23" ht="20.25" customHeight="1">
      <c r="A51" s="20" t="s">
        <v>729</v>
      </c>
      <c r="B51" s="44">
        <v>1406092</v>
      </c>
      <c r="C51" s="13" t="s">
        <v>21</v>
      </c>
      <c r="D51" s="13" t="s">
        <v>13</v>
      </c>
      <c r="E51" s="13" t="s">
        <v>16</v>
      </c>
      <c r="F51" s="13" t="s">
        <v>359</v>
      </c>
      <c r="G51" s="15" t="s">
        <v>3</v>
      </c>
      <c r="H51" s="15" t="s">
        <v>415</v>
      </c>
      <c r="I51" s="15" t="str">
        <f t="shared" si="0"/>
        <v>2 Gm Pniewy (2)</v>
      </c>
      <c r="J51" s="14" t="s">
        <v>90</v>
      </c>
      <c r="K51" s="42">
        <v>4891</v>
      </c>
      <c r="L51" s="43">
        <v>798</v>
      </c>
      <c r="M51" s="21">
        <v>1</v>
      </c>
      <c r="N51" s="47">
        <v>4583.82</v>
      </c>
      <c r="O51" s="19">
        <f t="shared" si="1"/>
        <v>2.0445709999999999E-4</v>
      </c>
      <c r="P51" s="19">
        <f t="shared" si="2"/>
        <v>3.5593999999999998E-5</v>
      </c>
      <c r="Q51" s="18" t="e">
        <f>ROUNDDOWN(P51/#REF!,10)</f>
        <v>#REF!</v>
      </c>
      <c r="R51" s="33">
        <v>6490</v>
      </c>
      <c r="S51" s="35"/>
      <c r="T51" s="35"/>
      <c r="U51" s="35"/>
      <c r="V51" s="36"/>
      <c r="W51" s="34">
        <f t="shared" si="3"/>
        <v>6490</v>
      </c>
    </row>
    <row r="52" spans="1:23" ht="20.25" customHeight="1">
      <c r="A52" s="20" t="s">
        <v>730</v>
      </c>
      <c r="B52" s="44">
        <v>1406113</v>
      </c>
      <c r="C52" s="13" t="s">
        <v>21</v>
      </c>
      <c r="D52" s="13" t="s">
        <v>13</v>
      </c>
      <c r="E52" s="13" t="s">
        <v>18</v>
      </c>
      <c r="F52" s="13" t="s">
        <v>360</v>
      </c>
      <c r="G52" s="15" t="s">
        <v>4</v>
      </c>
      <c r="H52" s="15" t="s">
        <v>416</v>
      </c>
      <c r="I52" s="15" t="str">
        <f t="shared" si="0"/>
        <v>3 M-Gm Warka (3)</v>
      </c>
      <c r="J52" s="14" t="s">
        <v>91</v>
      </c>
      <c r="K52" s="42">
        <v>18974</v>
      </c>
      <c r="L52" s="43">
        <v>2839</v>
      </c>
      <c r="M52" s="21">
        <v>29</v>
      </c>
      <c r="N52" s="47">
        <v>5149.49</v>
      </c>
      <c r="O52" s="19">
        <f t="shared" si="1"/>
        <v>1.5284071999999999E-3</v>
      </c>
      <c r="P52" s="19">
        <f t="shared" si="2"/>
        <v>8.4263640000000004E-4</v>
      </c>
      <c r="Q52" s="18" t="e">
        <f>ROUNDDOWN(P52/#REF!,10)</f>
        <v>#REF!</v>
      </c>
      <c r="R52" s="33">
        <v>153664</v>
      </c>
      <c r="S52" s="35"/>
      <c r="T52" s="35"/>
      <c r="U52" s="35"/>
      <c r="V52" s="36"/>
      <c r="W52" s="34">
        <f t="shared" si="3"/>
        <v>153664</v>
      </c>
    </row>
    <row r="53" spans="1:23" ht="20.25" customHeight="1">
      <c r="A53" s="20" t="s">
        <v>731</v>
      </c>
      <c r="B53" s="44">
        <v>1407012</v>
      </c>
      <c r="C53" s="13" t="s">
        <v>21</v>
      </c>
      <c r="D53" s="13" t="s">
        <v>14</v>
      </c>
      <c r="E53" s="13" t="s">
        <v>9</v>
      </c>
      <c r="F53" s="13" t="s">
        <v>359</v>
      </c>
      <c r="G53" s="15" t="s">
        <v>3</v>
      </c>
      <c r="H53" s="15" t="s">
        <v>417</v>
      </c>
      <c r="I53" s="15" t="str">
        <f t="shared" si="0"/>
        <v>2 Gm Garbatka-Letnisko (2)</v>
      </c>
      <c r="J53" s="14" t="s">
        <v>92</v>
      </c>
      <c r="K53" s="42">
        <v>4735</v>
      </c>
      <c r="L53" s="43">
        <v>779</v>
      </c>
      <c r="M53" s="21">
        <v>15</v>
      </c>
      <c r="N53" s="47">
        <v>4507.82</v>
      </c>
      <c r="O53" s="19">
        <f t="shared" si="1"/>
        <v>3.1678985999999999E-3</v>
      </c>
      <c r="P53" s="19">
        <f t="shared" si="2"/>
        <v>5.4744709999999999E-4</v>
      </c>
      <c r="Q53" s="18" t="e">
        <f>ROUNDDOWN(P53/#REF!,10)</f>
        <v>#REF!</v>
      </c>
      <c r="R53" s="33">
        <v>99833</v>
      </c>
      <c r="S53" s="35"/>
      <c r="T53" s="35"/>
      <c r="U53" s="35"/>
      <c r="V53" s="36"/>
      <c r="W53" s="34">
        <f t="shared" si="3"/>
        <v>99833</v>
      </c>
    </row>
    <row r="54" spans="1:23">
      <c r="A54" s="20" t="s">
        <v>732</v>
      </c>
      <c r="B54" s="44">
        <v>1407023</v>
      </c>
      <c r="C54" s="13" t="s">
        <v>21</v>
      </c>
      <c r="D54" s="13" t="s">
        <v>14</v>
      </c>
      <c r="E54" s="13" t="s">
        <v>8</v>
      </c>
      <c r="F54" s="13" t="s">
        <v>359</v>
      </c>
      <c r="G54" s="15" t="s">
        <v>3</v>
      </c>
      <c r="H54" s="15" t="s">
        <v>418</v>
      </c>
      <c r="I54" s="15" t="str">
        <f t="shared" ref="I54:I117" si="4">CONCATENATE(F54," ",G54," ",H54)</f>
        <v>2 Gm Głowaczów (3)</v>
      </c>
      <c r="J54" s="14" t="s">
        <v>93</v>
      </c>
      <c r="K54" s="42">
        <v>6574</v>
      </c>
      <c r="L54" s="43">
        <v>914</v>
      </c>
      <c r="M54" s="21">
        <v>20</v>
      </c>
      <c r="N54" s="47">
        <v>4933.93</v>
      </c>
      <c r="O54" s="19">
        <f t="shared" si="1"/>
        <v>3.0422878000000001E-3</v>
      </c>
      <c r="P54" s="19">
        <f t="shared" si="2"/>
        <v>5.635773E-4</v>
      </c>
      <c r="Q54" s="18" t="e">
        <f>ROUNDDOWN(P54/#REF!,10)</f>
        <v>#REF!</v>
      </c>
      <c r="R54" s="33">
        <v>102775</v>
      </c>
      <c r="S54" s="35"/>
      <c r="T54" s="35"/>
      <c r="U54" s="35"/>
      <c r="V54" s="36"/>
      <c r="W54" s="34">
        <f t="shared" si="3"/>
        <v>102775</v>
      </c>
    </row>
    <row r="55" spans="1:23" ht="20.25" customHeight="1">
      <c r="A55" s="20" t="s">
        <v>733</v>
      </c>
      <c r="B55" s="44">
        <v>1407032</v>
      </c>
      <c r="C55" s="13" t="s">
        <v>21</v>
      </c>
      <c r="D55" s="13" t="s">
        <v>14</v>
      </c>
      <c r="E55" s="13" t="s">
        <v>10</v>
      </c>
      <c r="F55" s="13" t="s">
        <v>359</v>
      </c>
      <c r="G55" s="15" t="s">
        <v>3</v>
      </c>
      <c r="H55" s="15" t="s">
        <v>419</v>
      </c>
      <c r="I55" s="15" t="str">
        <f t="shared" si="4"/>
        <v>2 Gm Gniewoszów (2)</v>
      </c>
      <c r="J55" s="14" t="s">
        <v>94</v>
      </c>
      <c r="K55" s="42">
        <v>3699</v>
      </c>
      <c r="L55" s="43">
        <v>537</v>
      </c>
      <c r="M55" s="21">
        <v>19</v>
      </c>
      <c r="N55" s="47">
        <v>3042.96</v>
      </c>
      <c r="O55" s="19">
        <f t="shared" si="1"/>
        <v>5.1365233000000001E-3</v>
      </c>
      <c r="P55" s="19">
        <f t="shared" si="2"/>
        <v>9.0645720000000001E-4</v>
      </c>
      <c r="Q55" s="18" t="e">
        <f>ROUNDDOWN(P55/#REF!,10)</f>
        <v>#REF!</v>
      </c>
      <c r="R55" s="33">
        <v>165303</v>
      </c>
      <c r="S55" s="35"/>
      <c r="T55" s="35"/>
      <c r="U55" s="35"/>
      <c r="V55" s="36"/>
      <c r="W55" s="34">
        <f t="shared" si="3"/>
        <v>165303</v>
      </c>
    </row>
    <row r="56" spans="1:23">
      <c r="A56" s="20" t="s">
        <v>734</v>
      </c>
      <c r="B56" s="44">
        <v>1407042</v>
      </c>
      <c r="C56" s="13" t="s">
        <v>21</v>
      </c>
      <c r="D56" s="13" t="s">
        <v>14</v>
      </c>
      <c r="E56" s="13" t="s">
        <v>11</v>
      </c>
      <c r="F56" s="13" t="s">
        <v>359</v>
      </c>
      <c r="G56" s="15" t="s">
        <v>3</v>
      </c>
      <c r="H56" s="15" t="s">
        <v>420</v>
      </c>
      <c r="I56" s="15" t="str">
        <f t="shared" si="4"/>
        <v>2 Gm Grabów nad Pilicą (2)</v>
      </c>
      <c r="J56" s="14" t="s">
        <v>95</v>
      </c>
      <c r="K56" s="42">
        <v>4080</v>
      </c>
      <c r="L56" s="43">
        <v>637</v>
      </c>
      <c r="M56" s="21">
        <v>25</v>
      </c>
      <c r="N56" s="47">
        <v>4016.9</v>
      </c>
      <c r="O56" s="19">
        <f t="shared" si="1"/>
        <v>6.1274509000000003E-3</v>
      </c>
      <c r="P56" s="19">
        <f t="shared" si="2"/>
        <v>9.7169110000000004E-4</v>
      </c>
      <c r="Q56" s="18" t="e">
        <f>ROUNDDOWN(P56/#REF!,10)</f>
        <v>#REF!</v>
      </c>
      <c r="R56" s="33">
        <v>177199</v>
      </c>
      <c r="S56" s="35"/>
      <c r="T56" s="35"/>
      <c r="U56" s="35"/>
      <c r="V56" s="36"/>
      <c r="W56" s="34">
        <f t="shared" si="3"/>
        <v>177199</v>
      </c>
    </row>
    <row r="57" spans="1:23">
      <c r="A57" s="20" t="s">
        <v>735</v>
      </c>
      <c r="B57" s="44">
        <v>1407053</v>
      </c>
      <c r="C57" s="13" t="s">
        <v>21</v>
      </c>
      <c r="D57" s="13" t="s">
        <v>14</v>
      </c>
      <c r="E57" s="13" t="s">
        <v>12</v>
      </c>
      <c r="F57" s="13" t="s">
        <v>360</v>
      </c>
      <c r="G57" s="15" t="s">
        <v>4</v>
      </c>
      <c r="H57" s="15" t="s">
        <v>421</v>
      </c>
      <c r="I57" s="15" t="str">
        <f t="shared" si="4"/>
        <v>3 M-Gm Kozienice (3)</v>
      </c>
      <c r="J57" s="14" t="s">
        <v>96</v>
      </c>
      <c r="K57" s="42">
        <v>27173</v>
      </c>
      <c r="L57" s="43">
        <v>3521</v>
      </c>
      <c r="M57" s="21">
        <v>154</v>
      </c>
      <c r="N57" s="47">
        <v>7640.33</v>
      </c>
      <c r="O57" s="19">
        <f t="shared" si="1"/>
        <v>5.6673903999999997E-3</v>
      </c>
      <c r="P57" s="19">
        <f t="shared" si="2"/>
        <v>2.6117826000000002E-3</v>
      </c>
      <c r="Q57" s="18" t="e">
        <f>ROUNDDOWN(P57/#REF!,10)</f>
        <v>#REF!</v>
      </c>
      <c r="R57" s="33">
        <v>476289</v>
      </c>
      <c r="S57" s="35"/>
      <c r="T57" s="35"/>
      <c r="U57" s="35"/>
      <c r="V57" s="36"/>
      <c r="W57" s="34">
        <f t="shared" si="3"/>
        <v>476289</v>
      </c>
    </row>
    <row r="58" spans="1:23" ht="20.25" customHeight="1">
      <c r="A58" s="20" t="s">
        <v>736</v>
      </c>
      <c r="B58" s="44">
        <v>1407063</v>
      </c>
      <c r="C58" s="13" t="s">
        <v>21</v>
      </c>
      <c r="D58" s="13" t="s">
        <v>14</v>
      </c>
      <c r="E58" s="13" t="s">
        <v>13</v>
      </c>
      <c r="F58" s="13" t="s">
        <v>359</v>
      </c>
      <c r="G58" s="15" t="s">
        <v>3</v>
      </c>
      <c r="H58" s="15" t="s">
        <v>422</v>
      </c>
      <c r="I58" s="15" t="str">
        <f t="shared" si="4"/>
        <v>2 Gm Magnuszew (3)</v>
      </c>
      <c r="J58" s="14" t="s">
        <v>97</v>
      </c>
      <c r="K58" s="42">
        <v>6315</v>
      </c>
      <c r="L58" s="43">
        <v>962</v>
      </c>
      <c r="M58" s="21">
        <v>51</v>
      </c>
      <c r="N58" s="47">
        <v>3565.98</v>
      </c>
      <c r="O58" s="19">
        <f t="shared" si="1"/>
        <v>8.0760095E-3</v>
      </c>
      <c r="P58" s="19">
        <f t="shared" si="2"/>
        <v>2.1786777000000002E-3</v>
      </c>
      <c r="Q58" s="18" t="e">
        <f>ROUNDDOWN(P58/#REF!,10)</f>
        <v>#REF!</v>
      </c>
      <c r="R58" s="33">
        <v>397307</v>
      </c>
      <c r="S58" s="35"/>
      <c r="T58" s="35"/>
      <c r="U58" s="35"/>
      <c r="V58" s="36"/>
      <c r="W58" s="34">
        <f t="shared" si="3"/>
        <v>397307</v>
      </c>
    </row>
    <row r="59" spans="1:23">
      <c r="A59" s="20" t="s">
        <v>737</v>
      </c>
      <c r="B59" s="44">
        <v>1407072</v>
      </c>
      <c r="C59" s="13" t="s">
        <v>21</v>
      </c>
      <c r="D59" s="13" t="s">
        <v>14</v>
      </c>
      <c r="E59" s="13" t="s">
        <v>14</v>
      </c>
      <c r="F59" s="13" t="s">
        <v>359</v>
      </c>
      <c r="G59" s="15" t="s">
        <v>3</v>
      </c>
      <c r="H59" s="15" t="s">
        <v>423</v>
      </c>
      <c r="I59" s="15" t="str">
        <f t="shared" si="4"/>
        <v>2 Gm Sieciechów (2)</v>
      </c>
      <c r="J59" s="14" t="s">
        <v>98</v>
      </c>
      <c r="K59" s="42">
        <v>3684</v>
      </c>
      <c r="L59" s="43">
        <v>475</v>
      </c>
      <c r="M59" s="21">
        <v>2</v>
      </c>
      <c r="N59" s="47">
        <v>3948.8</v>
      </c>
      <c r="O59" s="19">
        <f t="shared" si="1"/>
        <v>5.4288809999999998E-4</v>
      </c>
      <c r="P59" s="19">
        <f t="shared" si="2"/>
        <v>6.5303799999999996E-5</v>
      </c>
      <c r="Q59" s="18" t="e">
        <f>ROUNDDOWN(P59/#REF!,10)</f>
        <v>#REF!</v>
      </c>
      <c r="R59" s="33">
        <v>11908</v>
      </c>
      <c r="S59" s="35"/>
      <c r="T59" s="35"/>
      <c r="U59" s="35"/>
      <c r="V59" s="36"/>
      <c r="W59" s="34">
        <f t="shared" si="3"/>
        <v>11908</v>
      </c>
    </row>
    <row r="60" spans="1:23" ht="20.25" customHeight="1">
      <c r="A60" s="20" t="s">
        <v>738</v>
      </c>
      <c r="B60" s="44">
        <v>1408011</v>
      </c>
      <c r="C60" s="13" t="s">
        <v>21</v>
      </c>
      <c r="D60" s="13" t="s">
        <v>15</v>
      </c>
      <c r="E60" s="13" t="s">
        <v>9</v>
      </c>
      <c r="F60" s="13" t="s">
        <v>358</v>
      </c>
      <c r="G60" s="15" t="s">
        <v>2</v>
      </c>
      <c r="H60" s="15" t="s">
        <v>424</v>
      </c>
      <c r="I60" s="15" t="str">
        <f t="shared" si="4"/>
        <v>1 M Legionowo (1)</v>
      </c>
      <c r="J60" s="14" t="s">
        <v>99</v>
      </c>
      <c r="K60" s="42">
        <v>51869</v>
      </c>
      <c r="L60" s="43">
        <v>7555</v>
      </c>
      <c r="M60" s="21">
        <v>40</v>
      </c>
      <c r="N60" s="47">
        <v>5870.48</v>
      </c>
      <c r="O60" s="19">
        <f t="shared" si="1"/>
        <v>7.7117349999999995E-4</v>
      </c>
      <c r="P60" s="19">
        <f t="shared" si="2"/>
        <v>9.9245980000000006E-4</v>
      </c>
      <c r="Q60" s="18" t="e">
        <f>ROUNDDOWN(P60/#REF!,10)</f>
        <v>#REF!</v>
      </c>
      <c r="R60" s="33">
        <v>180986</v>
      </c>
      <c r="S60" s="35"/>
      <c r="T60" s="35"/>
      <c r="U60" s="35"/>
      <c r="V60" s="36"/>
      <c r="W60" s="34">
        <f t="shared" si="3"/>
        <v>180986</v>
      </c>
    </row>
    <row r="61" spans="1:23">
      <c r="A61" s="20" t="s">
        <v>739</v>
      </c>
      <c r="B61" s="44">
        <v>1408022</v>
      </c>
      <c r="C61" s="13" t="s">
        <v>21</v>
      </c>
      <c r="D61" s="13" t="s">
        <v>15</v>
      </c>
      <c r="E61" s="13" t="s">
        <v>8</v>
      </c>
      <c r="F61" s="13" t="s">
        <v>359</v>
      </c>
      <c r="G61" s="15" t="s">
        <v>3</v>
      </c>
      <c r="H61" s="15" t="s">
        <v>363</v>
      </c>
      <c r="I61" s="15" t="str">
        <f t="shared" si="4"/>
        <v>2 Gm Jabłonna (2)</v>
      </c>
      <c r="J61" s="14" t="s">
        <v>42</v>
      </c>
      <c r="K61" s="42">
        <v>23963</v>
      </c>
      <c r="L61" s="43">
        <v>4527</v>
      </c>
      <c r="M61" s="22">
        <v>6</v>
      </c>
      <c r="N61" s="47">
        <v>6731.92</v>
      </c>
      <c r="O61" s="19">
        <f t="shared" si="1"/>
        <v>2.5038600000000001E-4</v>
      </c>
      <c r="P61" s="19">
        <f t="shared" si="2"/>
        <v>1.6837650000000001E-4</v>
      </c>
      <c r="Q61" s="18" t="e">
        <f>ROUNDDOWN(P61/#REF!,10)</f>
        <v>#REF!</v>
      </c>
      <c r="R61" s="33">
        <v>30705</v>
      </c>
      <c r="S61" s="35"/>
      <c r="T61" s="35"/>
      <c r="U61" s="35"/>
      <c r="V61" s="36"/>
      <c r="W61" s="34">
        <f t="shared" si="3"/>
        <v>30705</v>
      </c>
    </row>
    <row r="62" spans="1:23">
      <c r="A62" s="20" t="s">
        <v>740</v>
      </c>
      <c r="B62" s="44">
        <v>1408032</v>
      </c>
      <c r="C62" s="13" t="s">
        <v>21</v>
      </c>
      <c r="D62" s="13" t="s">
        <v>15</v>
      </c>
      <c r="E62" s="13" t="s">
        <v>10</v>
      </c>
      <c r="F62" s="13" t="s">
        <v>359</v>
      </c>
      <c r="G62" s="15" t="s">
        <v>3</v>
      </c>
      <c r="H62" s="15" t="s">
        <v>425</v>
      </c>
      <c r="I62" s="15" t="str">
        <f t="shared" si="4"/>
        <v>2 Gm Nieporęt (2)</v>
      </c>
      <c r="J62" s="14" t="s">
        <v>100</v>
      </c>
      <c r="K62" s="42">
        <v>17529</v>
      </c>
      <c r="L62" s="43">
        <v>3242</v>
      </c>
      <c r="M62" s="21">
        <v>2</v>
      </c>
      <c r="N62" s="47">
        <v>6894.56</v>
      </c>
      <c r="O62" s="19">
        <f t="shared" si="1"/>
        <v>1.140966E-4</v>
      </c>
      <c r="P62" s="19">
        <f t="shared" si="2"/>
        <v>5.3651099999999999E-5</v>
      </c>
      <c r="Q62" s="18" t="e">
        <f>ROUNDDOWN(P62/#REF!,10)</f>
        <v>#REF!</v>
      </c>
      <c r="R62" s="33">
        <v>9783</v>
      </c>
      <c r="S62" s="35"/>
      <c r="T62" s="35"/>
      <c r="U62" s="35"/>
      <c r="V62" s="36"/>
      <c r="W62" s="34">
        <f t="shared" si="3"/>
        <v>9783</v>
      </c>
    </row>
    <row r="63" spans="1:23">
      <c r="A63" s="20" t="s">
        <v>741</v>
      </c>
      <c r="B63" s="44">
        <v>1408043</v>
      </c>
      <c r="C63" s="13" t="s">
        <v>21</v>
      </c>
      <c r="D63" s="13" t="s">
        <v>15</v>
      </c>
      <c r="E63" s="13" t="s">
        <v>11</v>
      </c>
      <c r="F63" s="13" t="s">
        <v>360</v>
      </c>
      <c r="G63" s="15" t="s">
        <v>4</v>
      </c>
      <c r="H63" s="15" t="s">
        <v>426</v>
      </c>
      <c r="I63" s="15" t="str">
        <f t="shared" si="4"/>
        <v>3 M-Gm Serock (3)</v>
      </c>
      <c r="J63" s="14" t="s">
        <v>101</v>
      </c>
      <c r="K63" s="42">
        <v>18678</v>
      </c>
      <c r="L63" s="43">
        <v>3014</v>
      </c>
      <c r="M63" s="21">
        <v>20</v>
      </c>
      <c r="N63" s="47">
        <v>6502.96</v>
      </c>
      <c r="O63" s="19">
        <f t="shared" si="1"/>
        <v>1.0707784E-3</v>
      </c>
      <c r="P63" s="19">
        <f t="shared" si="2"/>
        <v>4.9628569999999998E-4</v>
      </c>
      <c r="Q63" s="18" t="e">
        <f>ROUNDDOWN(P63/#REF!,10)</f>
        <v>#REF!</v>
      </c>
      <c r="R63" s="33">
        <v>90503</v>
      </c>
      <c r="S63" s="35"/>
      <c r="T63" s="35"/>
      <c r="U63" s="35"/>
      <c r="V63" s="36"/>
      <c r="W63" s="34">
        <f t="shared" si="3"/>
        <v>90503</v>
      </c>
    </row>
    <row r="64" spans="1:23">
      <c r="A64" s="20" t="s">
        <v>742</v>
      </c>
      <c r="B64" s="44">
        <v>1408052</v>
      </c>
      <c r="C64" s="13" t="s">
        <v>21</v>
      </c>
      <c r="D64" s="13" t="s">
        <v>15</v>
      </c>
      <c r="E64" s="13" t="s">
        <v>12</v>
      </c>
      <c r="F64" s="13" t="s">
        <v>359</v>
      </c>
      <c r="G64" s="15" t="s">
        <v>3</v>
      </c>
      <c r="H64" s="15" t="s">
        <v>427</v>
      </c>
      <c r="I64" s="15" t="str">
        <f t="shared" si="4"/>
        <v>2 Gm Wieliszew (2)</v>
      </c>
      <c r="J64" s="14" t="s">
        <v>102</v>
      </c>
      <c r="K64" s="42">
        <v>22141</v>
      </c>
      <c r="L64" s="43">
        <v>4204</v>
      </c>
      <c r="M64" s="21">
        <v>7</v>
      </c>
      <c r="N64" s="47">
        <v>6848.5</v>
      </c>
      <c r="O64" s="19">
        <f t="shared" si="1"/>
        <v>3.1615549999999999E-4</v>
      </c>
      <c r="P64" s="19">
        <f t="shared" si="2"/>
        <v>1.9407420000000001E-4</v>
      </c>
      <c r="Q64" s="18" t="e">
        <f>ROUNDDOWN(P64/#REF!,10)</f>
        <v>#REF!</v>
      </c>
      <c r="R64" s="33">
        <v>35391</v>
      </c>
      <c r="S64" s="35"/>
      <c r="T64" s="35"/>
      <c r="U64" s="35"/>
      <c r="V64" s="36"/>
      <c r="W64" s="34">
        <f t="shared" si="3"/>
        <v>35391</v>
      </c>
    </row>
    <row r="65" spans="1:23">
      <c r="A65" s="20" t="s">
        <v>743</v>
      </c>
      <c r="B65" s="44">
        <v>1409012</v>
      </c>
      <c r="C65" s="13" t="s">
        <v>21</v>
      </c>
      <c r="D65" s="13" t="s">
        <v>16</v>
      </c>
      <c r="E65" s="13" t="s">
        <v>9</v>
      </c>
      <c r="F65" s="13" t="s">
        <v>359</v>
      </c>
      <c r="G65" s="15" t="s">
        <v>3</v>
      </c>
      <c r="H65" s="15" t="s">
        <v>428</v>
      </c>
      <c r="I65" s="15" t="str">
        <f t="shared" si="4"/>
        <v>2 Gm Chotcza (2)</v>
      </c>
      <c r="J65" s="14" t="s">
        <v>103</v>
      </c>
      <c r="K65" s="42">
        <v>2097</v>
      </c>
      <c r="L65" s="43">
        <v>260</v>
      </c>
      <c r="M65" s="21">
        <v>28</v>
      </c>
      <c r="N65" s="47">
        <v>3482.75</v>
      </c>
      <c r="O65" s="19">
        <f t="shared" si="1"/>
        <v>1.3352408200000001E-2</v>
      </c>
      <c r="P65" s="19">
        <f t="shared" si="2"/>
        <v>9.9680600000000004E-4</v>
      </c>
      <c r="Q65" s="18" t="e">
        <f>ROUNDDOWN(P65/#REF!,10)</f>
        <v>#REF!</v>
      </c>
      <c r="R65" s="33">
        <v>181779</v>
      </c>
      <c r="S65" s="35"/>
      <c r="T65" s="35"/>
      <c r="U65" s="35"/>
      <c r="V65" s="36"/>
      <c r="W65" s="34">
        <f t="shared" si="3"/>
        <v>181779</v>
      </c>
    </row>
    <row r="66" spans="1:23" ht="20.25" customHeight="1">
      <c r="A66" s="20" t="s">
        <v>744</v>
      </c>
      <c r="B66" s="44">
        <v>1409023</v>
      </c>
      <c r="C66" s="13" t="s">
        <v>21</v>
      </c>
      <c r="D66" s="13" t="s">
        <v>16</v>
      </c>
      <c r="E66" s="13" t="s">
        <v>8</v>
      </c>
      <c r="F66" s="13" t="s">
        <v>359</v>
      </c>
      <c r="G66" s="15" t="s">
        <v>3</v>
      </c>
      <c r="H66" s="15" t="s">
        <v>429</v>
      </c>
      <c r="I66" s="15" t="str">
        <f t="shared" si="4"/>
        <v>2 Gm Ciepielów (3)</v>
      </c>
      <c r="J66" s="14" t="s">
        <v>104</v>
      </c>
      <c r="K66" s="42">
        <v>5079</v>
      </c>
      <c r="L66" s="43">
        <v>708</v>
      </c>
      <c r="M66" s="21">
        <v>80</v>
      </c>
      <c r="N66" s="47">
        <v>3251.97</v>
      </c>
      <c r="O66" s="19">
        <f t="shared" si="1"/>
        <v>1.5751132099999999E-2</v>
      </c>
      <c r="P66" s="19">
        <f t="shared" si="2"/>
        <v>3.4292448E-3</v>
      </c>
      <c r="Q66" s="18" t="e">
        <f>ROUNDDOWN(P66/#REF!,10)</f>
        <v>#REF!</v>
      </c>
      <c r="R66" s="33">
        <v>625363</v>
      </c>
      <c r="S66" s="35"/>
      <c r="T66" s="35"/>
      <c r="U66" s="35"/>
      <c r="V66" s="36"/>
      <c r="W66" s="34">
        <f t="shared" si="3"/>
        <v>625363</v>
      </c>
    </row>
    <row r="67" spans="1:23">
      <c r="A67" s="20" t="s">
        <v>745</v>
      </c>
      <c r="B67" s="44">
        <v>1409033</v>
      </c>
      <c r="C67" s="13" t="s">
        <v>21</v>
      </c>
      <c r="D67" s="13" t="s">
        <v>16</v>
      </c>
      <c r="E67" s="13" t="s">
        <v>10</v>
      </c>
      <c r="F67" s="13" t="s">
        <v>360</v>
      </c>
      <c r="G67" s="15" t="s">
        <v>4</v>
      </c>
      <c r="H67" s="15" t="s">
        <v>430</v>
      </c>
      <c r="I67" s="15" t="str">
        <f t="shared" si="4"/>
        <v>3 M-Gm Lipsko (3)</v>
      </c>
      <c r="J67" s="14" t="s">
        <v>105</v>
      </c>
      <c r="K67" s="42">
        <v>9813</v>
      </c>
      <c r="L67" s="43">
        <v>1217</v>
      </c>
      <c r="M67" s="21">
        <v>29</v>
      </c>
      <c r="N67" s="47">
        <v>4802.3100000000004</v>
      </c>
      <c r="O67" s="19">
        <f t="shared" ref="O67:O130" si="5" xml:space="preserve"> ROUNDDOWN(M67/K67,10)</f>
        <v>2.9552634000000002E-3</v>
      </c>
      <c r="P67" s="19">
        <f t="shared" ref="P67:P130" si="6">ROUNDDOWN(L67*O67/N67,10)</f>
        <v>7.4892190000000003E-4</v>
      </c>
      <c r="Q67" s="18" t="e">
        <f>ROUNDDOWN(P67/#REF!,10)</f>
        <v>#REF!</v>
      </c>
      <c r="R67" s="33">
        <v>136574</v>
      </c>
      <c r="S67" s="35"/>
      <c r="T67" s="35"/>
      <c r="U67" s="35"/>
      <c r="V67" s="36"/>
      <c r="W67" s="34">
        <f t="shared" ref="W67:W130" si="7">MIN(R67:U67)</f>
        <v>136574</v>
      </c>
    </row>
    <row r="68" spans="1:23">
      <c r="A68" s="20" t="s">
        <v>746</v>
      </c>
      <c r="B68" s="44">
        <v>1409042</v>
      </c>
      <c r="C68" s="13" t="s">
        <v>21</v>
      </c>
      <c r="D68" s="13" t="s">
        <v>16</v>
      </c>
      <c r="E68" s="13" t="s">
        <v>11</v>
      </c>
      <c r="F68" s="13" t="s">
        <v>359</v>
      </c>
      <c r="G68" s="15" t="s">
        <v>3</v>
      </c>
      <c r="H68" s="15" t="s">
        <v>431</v>
      </c>
      <c r="I68" s="15" t="str">
        <f t="shared" si="4"/>
        <v>2 Gm Rzeczniów (2)</v>
      </c>
      <c r="J68" s="14" t="s">
        <v>106</v>
      </c>
      <c r="K68" s="42">
        <v>3988</v>
      </c>
      <c r="L68" s="43">
        <v>523</v>
      </c>
      <c r="M68" s="21">
        <v>13</v>
      </c>
      <c r="N68" s="47">
        <v>4165.22</v>
      </c>
      <c r="O68" s="19">
        <f t="shared" si="5"/>
        <v>3.2597793000000001E-3</v>
      </c>
      <c r="P68" s="19">
        <f t="shared" si="6"/>
        <v>4.093096E-4</v>
      </c>
      <c r="Q68" s="18" t="e">
        <f>ROUNDDOWN(P68/#REF!,10)</f>
        <v>#REF!</v>
      </c>
      <c r="R68" s="33">
        <v>74642</v>
      </c>
      <c r="S68" s="35"/>
      <c r="T68" s="35"/>
      <c r="U68" s="35"/>
      <c r="V68" s="36"/>
      <c r="W68" s="34">
        <f t="shared" si="7"/>
        <v>74642</v>
      </c>
    </row>
    <row r="69" spans="1:23">
      <c r="A69" s="20" t="s">
        <v>747</v>
      </c>
      <c r="B69" s="44">
        <v>1409053</v>
      </c>
      <c r="C69" s="13" t="s">
        <v>21</v>
      </c>
      <c r="D69" s="13" t="s">
        <v>16</v>
      </c>
      <c r="E69" s="13" t="s">
        <v>12</v>
      </c>
      <c r="F69" s="13" t="s">
        <v>359</v>
      </c>
      <c r="G69" s="15" t="s">
        <v>3</v>
      </c>
      <c r="H69" s="15" t="s">
        <v>432</v>
      </c>
      <c r="I69" s="15" t="str">
        <f t="shared" si="4"/>
        <v>2 Gm Sienno (3)</v>
      </c>
      <c r="J69" s="14" t="s">
        <v>107</v>
      </c>
      <c r="K69" s="42">
        <v>5373</v>
      </c>
      <c r="L69" s="43">
        <v>757</v>
      </c>
      <c r="M69" s="21">
        <v>22</v>
      </c>
      <c r="N69" s="47">
        <v>3333.3</v>
      </c>
      <c r="O69" s="19">
        <f t="shared" si="5"/>
        <v>4.0945468000000004E-3</v>
      </c>
      <c r="P69" s="19">
        <f t="shared" si="6"/>
        <v>9.2988079999999996E-4</v>
      </c>
      <c r="Q69" s="18" t="e">
        <f>ROUNDDOWN(P69/#REF!,10)</f>
        <v>#REF!</v>
      </c>
      <c r="R69" s="33">
        <v>169574</v>
      </c>
      <c r="S69" s="35"/>
      <c r="T69" s="35"/>
      <c r="U69" s="35"/>
      <c r="V69" s="36"/>
      <c r="W69" s="34">
        <f t="shared" si="7"/>
        <v>169574</v>
      </c>
    </row>
    <row r="70" spans="1:23">
      <c r="A70" s="20" t="s">
        <v>748</v>
      </c>
      <c r="B70" s="44">
        <v>1409063</v>
      </c>
      <c r="C70" s="13" t="s">
        <v>21</v>
      </c>
      <c r="D70" s="13" t="s">
        <v>16</v>
      </c>
      <c r="E70" s="13" t="s">
        <v>13</v>
      </c>
      <c r="F70" s="13" t="s">
        <v>359</v>
      </c>
      <c r="G70" s="15" t="s">
        <v>3</v>
      </c>
      <c r="H70" s="15" t="s">
        <v>433</v>
      </c>
      <c r="I70" s="15" t="str">
        <f t="shared" si="4"/>
        <v>2 Gm Solec nad Wisłą (3)</v>
      </c>
      <c r="J70" s="14" t="s">
        <v>108</v>
      </c>
      <c r="K70" s="42">
        <v>4443</v>
      </c>
      <c r="L70" s="43">
        <v>629</v>
      </c>
      <c r="M70" s="21">
        <v>37</v>
      </c>
      <c r="N70" s="47">
        <v>3576.32</v>
      </c>
      <c r="O70" s="19">
        <f t="shared" si="5"/>
        <v>8.3277065000000004E-3</v>
      </c>
      <c r="P70" s="19">
        <f t="shared" si="6"/>
        <v>1.4646696E-3</v>
      </c>
      <c r="Q70" s="18" t="e">
        <f>ROUNDDOWN(P70/#REF!,10)</f>
        <v>#REF!</v>
      </c>
      <c r="R70" s="33">
        <v>267099</v>
      </c>
      <c r="S70" s="35"/>
      <c r="T70" s="35"/>
      <c r="U70" s="35"/>
      <c r="V70" s="36"/>
      <c r="W70" s="34">
        <f t="shared" si="7"/>
        <v>267099</v>
      </c>
    </row>
    <row r="71" spans="1:23">
      <c r="A71" s="20" t="s">
        <v>749</v>
      </c>
      <c r="B71" s="44">
        <v>1410012</v>
      </c>
      <c r="C71" s="13" t="s">
        <v>21</v>
      </c>
      <c r="D71" s="13" t="s">
        <v>17</v>
      </c>
      <c r="E71" s="13" t="s">
        <v>9</v>
      </c>
      <c r="F71" s="13" t="s">
        <v>359</v>
      </c>
      <c r="G71" s="15" t="s">
        <v>3</v>
      </c>
      <c r="H71" s="15" t="s">
        <v>434</v>
      </c>
      <c r="I71" s="15" t="str">
        <f t="shared" si="4"/>
        <v>2 Gm Huszlew (2)</v>
      </c>
      <c r="J71" s="14" t="s">
        <v>109</v>
      </c>
      <c r="K71" s="42">
        <v>2572</v>
      </c>
      <c r="L71" s="43">
        <v>360</v>
      </c>
      <c r="M71" s="21">
        <v>31</v>
      </c>
      <c r="N71" s="47">
        <v>5238.59</v>
      </c>
      <c r="O71" s="19">
        <f t="shared" si="5"/>
        <v>1.20528771E-2</v>
      </c>
      <c r="P71" s="19">
        <f t="shared" si="6"/>
        <v>8.282831E-4</v>
      </c>
      <c r="Q71" s="18" t="e">
        <f>ROUNDDOWN(P71/#REF!,10)</f>
        <v>#REF!</v>
      </c>
      <c r="R71" s="33">
        <v>151047</v>
      </c>
      <c r="S71" s="35"/>
      <c r="T71" s="35"/>
      <c r="U71" s="35"/>
      <c r="V71" s="36"/>
      <c r="W71" s="34">
        <f t="shared" si="7"/>
        <v>151047</v>
      </c>
    </row>
    <row r="72" spans="1:23">
      <c r="A72" s="20" t="s">
        <v>750</v>
      </c>
      <c r="B72" s="44">
        <v>1410023</v>
      </c>
      <c r="C72" s="13" t="s">
        <v>21</v>
      </c>
      <c r="D72" s="13" t="s">
        <v>17</v>
      </c>
      <c r="E72" s="13" t="s">
        <v>8</v>
      </c>
      <c r="F72" s="13" t="s">
        <v>360</v>
      </c>
      <c r="G72" s="15" t="s">
        <v>4</v>
      </c>
      <c r="H72" s="15" t="s">
        <v>435</v>
      </c>
      <c r="I72" s="15" t="str">
        <f t="shared" si="4"/>
        <v>3 M-Gm Łosice (3)</v>
      </c>
      <c r="J72" s="14" t="s">
        <v>110</v>
      </c>
      <c r="K72" s="42">
        <v>10247</v>
      </c>
      <c r="L72" s="43">
        <v>1563</v>
      </c>
      <c r="M72" s="21">
        <v>59</v>
      </c>
      <c r="N72" s="47">
        <v>5203.96</v>
      </c>
      <c r="O72" s="19">
        <f t="shared" si="5"/>
        <v>5.7577827000000002E-3</v>
      </c>
      <c r="P72" s="19">
        <f t="shared" si="6"/>
        <v>1.7293396000000001E-3</v>
      </c>
      <c r="Q72" s="18" t="e">
        <f>ROUNDDOWN(P72/#REF!,10)</f>
        <v>#REF!</v>
      </c>
      <c r="R72" s="33">
        <v>315365</v>
      </c>
      <c r="S72" s="35"/>
      <c r="T72" s="35"/>
      <c r="U72" s="35"/>
      <c r="V72" s="36"/>
      <c r="W72" s="34">
        <f t="shared" si="7"/>
        <v>315365</v>
      </c>
    </row>
    <row r="73" spans="1:23">
      <c r="A73" s="20" t="s">
        <v>751</v>
      </c>
      <c r="B73" s="44">
        <v>1410032</v>
      </c>
      <c r="C73" s="13" t="s">
        <v>21</v>
      </c>
      <c r="D73" s="13" t="s">
        <v>17</v>
      </c>
      <c r="E73" s="13" t="s">
        <v>10</v>
      </c>
      <c r="F73" s="13" t="s">
        <v>359</v>
      </c>
      <c r="G73" s="15" t="s">
        <v>3</v>
      </c>
      <c r="H73" s="15" t="s">
        <v>436</v>
      </c>
      <c r="I73" s="15" t="str">
        <f t="shared" si="4"/>
        <v>2 Gm Olszanka (2)</v>
      </c>
      <c r="J73" s="14" t="s">
        <v>111</v>
      </c>
      <c r="K73" s="42">
        <v>2671</v>
      </c>
      <c r="L73" s="43">
        <v>413</v>
      </c>
      <c r="M73" s="21">
        <v>7</v>
      </c>
      <c r="N73" s="47">
        <v>3521.28</v>
      </c>
      <c r="O73" s="19">
        <f t="shared" si="5"/>
        <v>2.6207411999999999E-3</v>
      </c>
      <c r="P73" s="19">
        <f t="shared" si="6"/>
        <v>3.0737849999999998E-4</v>
      </c>
      <c r="Q73" s="18" t="e">
        <f>ROUNDDOWN(P73/#REF!,10)</f>
        <v>#REF!</v>
      </c>
      <c r="R73" s="33">
        <v>56054</v>
      </c>
      <c r="S73" s="35"/>
      <c r="T73" s="35"/>
      <c r="U73" s="35"/>
      <c r="V73" s="36"/>
      <c r="W73" s="34">
        <f t="shared" si="7"/>
        <v>56054</v>
      </c>
    </row>
    <row r="74" spans="1:23">
      <c r="A74" s="20" t="s">
        <v>752</v>
      </c>
      <c r="B74" s="44">
        <v>1410042</v>
      </c>
      <c r="C74" s="13" t="s">
        <v>21</v>
      </c>
      <c r="D74" s="13" t="s">
        <v>17</v>
      </c>
      <c r="E74" s="13" t="s">
        <v>11</v>
      </c>
      <c r="F74" s="13" t="s">
        <v>359</v>
      </c>
      <c r="G74" s="15" t="s">
        <v>3</v>
      </c>
      <c r="H74" s="15" t="s">
        <v>437</v>
      </c>
      <c r="I74" s="15" t="str">
        <f t="shared" si="4"/>
        <v>2 Gm Platerów (2)</v>
      </c>
      <c r="J74" s="14" t="s">
        <v>112</v>
      </c>
      <c r="K74" s="42">
        <v>4299</v>
      </c>
      <c r="L74" s="43">
        <v>575</v>
      </c>
      <c r="M74" s="21">
        <v>31</v>
      </c>
      <c r="N74" s="47">
        <v>2870.16</v>
      </c>
      <c r="O74" s="19">
        <f t="shared" si="5"/>
        <v>7.2109792000000002E-3</v>
      </c>
      <c r="P74" s="19">
        <f t="shared" si="6"/>
        <v>1.4446278E-3</v>
      </c>
      <c r="Q74" s="18" t="e">
        <f>ROUNDDOWN(P74/#REF!,10)</f>
        <v>#REF!</v>
      </c>
      <c r="R74" s="33">
        <v>263445</v>
      </c>
      <c r="S74" s="35"/>
      <c r="T74" s="35"/>
      <c r="U74" s="35"/>
      <c r="V74" s="36"/>
      <c r="W74" s="34">
        <f t="shared" si="7"/>
        <v>263445</v>
      </c>
    </row>
    <row r="75" spans="1:23">
      <c r="A75" s="20" t="s">
        <v>753</v>
      </c>
      <c r="B75" s="44">
        <v>1410052</v>
      </c>
      <c r="C75" s="13" t="s">
        <v>21</v>
      </c>
      <c r="D75" s="13" t="s">
        <v>17</v>
      </c>
      <c r="E75" s="13" t="s">
        <v>12</v>
      </c>
      <c r="F75" s="13" t="s">
        <v>359</v>
      </c>
      <c r="G75" s="15" t="s">
        <v>3</v>
      </c>
      <c r="H75" s="15" t="s">
        <v>438</v>
      </c>
      <c r="I75" s="15" t="str">
        <f t="shared" si="4"/>
        <v>2 Gm Sarnaki (2)</v>
      </c>
      <c r="J75" s="14" t="s">
        <v>113</v>
      </c>
      <c r="K75" s="42">
        <v>3972</v>
      </c>
      <c r="L75" s="43">
        <v>420</v>
      </c>
      <c r="M75" s="21">
        <v>9</v>
      </c>
      <c r="N75" s="47">
        <v>6093.56</v>
      </c>
      <c r="O75" s="19">
        <f t="shared" si="5"/>
        <v>2.2658610000000001E-3</v>
      </c>
      <c r="P75" s="19">
        <f t="shared" si="6"/>
        <v>1.5617490000000001E-4</v>
      </c>
      <c r="Q75" s="18" t="e">
        <f>ROUNDDOWN(P75/#REF!,10)</f>
        <v>#REF!</v>
      </c>
      <c r="R75" s="33">
        <v>28480</v>
      </c>
      <c r="S75" s="35"/>
      <c r="T75" s="35"/>
      <c r="U75" s="35"/>
      <c r="V75" s="36"/>
      <c r="W75" s="34">
        <f t="shared" si="7"/>
        <v>28480</v>
      </c>
    </row>
    <row r="76" spans="1:23">
      <c r="A76" s="20" t="s">
        <v>754</v>
      </c>
      <c r="B76" s="44">
        <v>1410062</v>
      </c>
      <c r="C76" s="13" t="s">
        <v>21</v>
      </c>
      <c r="D76" s="13" t="s">
        <v>17</v>
      </c>
      <c r="E76" s="13" t="s">
        <v>13</v>
      </c>
      <c r="F76" s="13" t="s">
        <v>359</v>
      </c>
      <c r="G76" s="15" t="s">
        <v>3</v>
      </c>
      <c r="H76" s="15" t="s">
        <v>439</v>
      </c>
      <c r="I76" s="15" t="str">
        <f t="shared" si="4"/>
        <v>2 Gm Stara Kornica (2)</v>
      </c>
      <c r="J76" s="14" t="s">
        <v>114</v>
      </c>
      <c r="K76" s="42">
        <v>4297</v>
      </c>
      <c r="L76" s="43">
        <v>635</v>
      </c>
      <c r="M76" s="21">
        <v>34</v>
      </c>
      <c r="N76" s="47">
        <v>2989.78</v>
      </c>
      <c r="O76" s="19">
        <f t="shared" si="5"/>
        <v>7.9124969999999992E-3</v>
      </c>
      <c r="P76" s="19">
        <f t="shared" si="6"/>
        <v>1.6805368000000001E-3</v>
      </c>
      <c r="Q76" s="18" t="e">
        <f>ROUNDDOWN(P76/#REF!,10)</f>
        <v>#REF!</v>
      </c>
      <c r="R76" s="33">
        <v>306465</v>
      </c>
      <c r="S76" s="35"/>
      <c r="T76" s="35"/>
      <c r="U76" s="35"/>
      <c r="V76" s="36"/>
      <c r="W76" s="34">
        <f t="shared" si="7"/>
        <v>306465</v>
      </c>
    </row>
    <row r="77" spans="1:23">
      <c r="A77" s="20" t="s">
        <v>755</v>
      </c>
      <c r="B77" s="44">
        <v>1411011</v>
      </c>
      <c r="C77" s="13" t="s">
        <v>21</v>
      </c>
      <c r="D77" s="13" t="s">
        <v>18</v>
      </c>
      <c r="E77" s="13" t="s">
        <v>9</v>
      </c>
      <c r="F77" s="13" t="s">
        <v>358</v>
      </c>
      <c r="G77" s="15" t="s">
        <v>2</v>
      </c>
      <c r="H77" s="15" t="s">
        <v>440</v>
      </c>
      <c r="I77" s="15" t="str">
        <f t="shared" si="4"/>
        <v>1 M Maków Mazowiecki (1)</v>
      </c>
      <c r="J77" s="14" t="s">
        <v>115</v>
      </c>
      <c r="K77" s="42">
        <v>8699</v>
      </c>
      <c r="L77" s="43">
        <v>1146</v>
      </c>
      <c r="M77" s="21">
        <v>80</v>
      </c>
      <c r="N77" s="47">
        <v>3965.5</v>
      </c>
      <c r="O77" s="19">
        <f t="shared" si="5"/>
        <v>9.1964592999999994E-3</v>
      </c>
      <c r="P77" s="19">
        <f t="shared" si="6"/>
        <v>2.6577083E-3</v>
      </c>
      <c r="Q77" s="18" t="e">
        <f>ROUNDDOWN(P77/#REF!,10)</f>
        <v>#REF!</v>
      </c>
      <c r="R77" s="33">
        <v>484664</v>
      </c>
      <c r="S77" s="35"/>
      <c r="T77" s="35"/>
      <c r="U77" s="35"/>
      <c r="V77" s="36"/>
      <c r="W77" s="34">
        <f t="shared" si="7"/>
        <v>484664</v>
      </c>
    </row>
    <row r="78" spans="1:23">
      <c r="A78" s="20" t="s">
        <v>756</v>
      </c>
      <c r="B78" s="44">
        <v>1411022</v>
      </c>
      <c r="C78" s="13" t="s">
        <v>21</v>
      </c>
      <c r="D78" s="13" t="s">
        <v>18</v>
      </c>
      <c r="E78" s="13" t="s">
        <v>8</v>
      </c>
      <c r="F78" s="13" t="s">
        <v>359</v>
      </c>
      <c r="G78" s="15" t="s">
        <v>3</v>
      </c>
      <c r="H78" s="15" t="s">
        <v>441</v>
      </c>
      <c r="I78" s="15" t="str">
        <f t="shared" si="4"/>
        <v>2 Gm Czerwonka (2)</v>
      </c>
      <c r="J78" s="14" t="s">
        <v>116</v>
      </c>
      <c r="K78" s="42">
        <v>2520</v>
      </c>
      <c r="L78" s="43">
        <v>414</v>
      </c>
      <c r="M78" s="21">
        <v>27</v>
      </c>
      <c r="N78" s="47">
        <v>4493.34</v>
      </c>
      <c r="O78" s="19">
        <f t="shared" si="5"/>
        <v>1.0714285699999999E-2</v>
      </c>
      <c r="P78" s="19">
        <f t="shared" si="6"/>
        <v>9.8717529999999996E-4</v>
      </c>
      <c r="Q78" s="18" t="e">
        <f>ROUNDDOWN(P78/#REF!,10)</f>
        <v>#REF!</v>
      </c>
      <c r="R78" s="33">
        <v>180023</v>
      </c>
      <c r="S78" s="35"/>
      <c r="T78" s="35"/>
      <c r="U78" s="35"/>
      <c r="V78" s="36"/>
      <c r="W78" s="34">
        <f t="shared" si="7"/>
        <v>180023</v>
      </c>
    </row>
    <row r="79" spans="1:23">
      <c r="A79" s="20" t="s">
        <v>757</v>
      </c>
      <c r="B79" s="44">
        <v>1411032</v>
      </c>
      <c r="C79" s="13" t="s">
        <v>21</v>
      </c>
      <c r="D79" s="13" t="s">
        <v>18</v>
      </c>
      <c r="E79" s="13" t="s">
        <v>10</v>
      </c>
      <c r="F79" s="13" t="s">
        <v>359</v>
      </c>
      <c r="G79" s="15" t="s">
        <v>3</v>
      </c>
      <c r="H79" s="15" t="s">
        <v>442</v>
      </c>
      <c r="I79" s="15" t="str">
        <f t="shared" si="4"/>
        <v>2 Gm Karniewo (2)</v>
      </c>
      <c r="J79" s="14" t="s">
        <v>117</v>
      </c>
      <c r="K79" s="42">
        <v>4768</v>
      </c>
      <c r="L79" s="43">
        <v>703</v>
      </c>
      <c r="M79" s="21">
        <v>25</v>
      </c>
      <c r="N79" s="47">
        <v>4251.3100000000004</v>
      </c>
      <c r="O79" s="19">
        <f t="shared" si="5"/>
        <v>5.2432885000000002E-3</v>
      </c>
      <c r="P79" s="19">
        <f t="shared" si="6"/>
        <v>8.6703430000000003E-4</v>
      </c>
      <c r="Q79" s="18" t="e">
        <f>ROUNDDOWN(P79/#REF!,10)</f>
        <v>#REF!</v>
      </c>
      <c r="R79" s="33">
        <v>158113</v>
      </c>
      <c r="S79" s="35"/>
      <c r="T79" s="35"/>
      <c r="U79" s="35"/>
      <c r="V79" s="36"/>
      <c r="W79" s="34">
        <f t="shared" si="7"/>
        <v>158113</v>
      </c>
    </row>
    <row r="80" spans="1:23">
      <c r="A80" s="20" t="s">
        <v>758</v>
      </c>
      <c r="B80" s="44">
        <v>1411042</v>
      </c>
      <c r="C80" s="13" t="s">
        <v>21</v>
      </c>
      <c r="D80" s="13" t="s">
        <v>18</v>
      </c>
      <c r="E80" s="13" t="s">
        <v>11</v>
      </c>
      <c r="F80" s="13" t="s">
        <v>359</v>
      </c>
      <c r="G80" s="15" t="s">
        <v>3</v>
      </c>
      <c r="H80" s="15" t="s">
        <v>443</v>
      </c>
      <c r="I80" s="15" t="str">
        <f t="shared" si="4"/>
        <v>2 Gm Krasnosielc (2)</v>
      </c>
      <c r="J80" s="14" t="s">
        <v>118</v>
      </c>
      <c r="K80" s="42">
        <v>5752</v>
      </c>
      <c r="L80" s="43">
        <v>845</v>
      </c>
      <c r="M80" s="21">
        <v>109</v>
      </c>
      <c r="N80" s="47">
        <v>2557.56</v>
      </c>
      <c r="O80" s="19">
        <f t="shared" si="5"/>
        <v>1.8949930399999999E-2</v>
      </c>
      <c r="P80" s="19">
        <f t="shared" si="6"/>
        <v>6.2609249E-3</v>
      </c>
      <c r="Q80" s="18" t="e">
        <f>ROUNDDOWN(P80/#REF!,10)</f>
        <v>#REF!</v>
      </c>
      <c r="R80" s="33">
        <v>1141753</v>
      </c>
      <c r="S80" s="35"/>
      <c r="T80" s="35"/>
      <c r="U80" s="35"/>
      <c r="V80" s="36"/>
      <c r="W80" s="34">
        <f t="shared" si="7"/>
        <v>1141753</v>
      </c>
    </row>
    <row r="81" spans="1:23">
      <c r="A81" s="20" t="s">
        <v>759</v>
      </c>
      <c r="B81" s="44">
        <v>1411052</v>
      </c>
      <c r="C81" s="13" t="s">
        <v>21</v>
      </c>
      <c r="D81" s="13" t="s">
        <v>18</v>
      </c>
      <c r="E81" s="13" t="s">
        <v>12</v>
      </c>
      <c r="F81" s="13" t="s">
        <v>359</v>
      </c>
      <c r="G81" s="15" t="s">
        <v>3</v>
      </c>
      <c r="H81" s="15" t="s">
        <v>444</v>
      </c>
      <c r="I81" s="15" t="str">
        <f t="shared" si="4"/>
        <v>2 Gm Młynarze (2)</v>
      </c>
      <c r="J81" s="14" t="s">
        <v>119</v>
      </c>
      <c r="K81" s="42">
        <v>1587</v>
      </c>
      <c r="L81" s="43">
        <v>254</v>
      </c>
      <c r="M81" s="21">
        <v>17</v>
      </c>
      <c r="N81" s="47">
        <v>4455.16</v>
      </c>
      <c r="O81" s="19">
        <f t="shared" si="5"/>
        <v>1.0712035199999999E-2</v>
      </c>
      <c r="P81" s="19">
        <f t="shared" si="6"/>
        <v>6.1072030000000003E-4</v>
      </c>
      <c r="Q81" s="18" t="e">
        <f>ROUNDDOWN(P81/#REF!,10)</f>
        <v>#REF!</v>
      </c>
      <c r="R81" s="33">
        <v>111372</v>
      </c>
      <c r="S81" s="35"/>
      <c r="T81" s="35"/>
      <c r="U81" s="35"/>
      <c r="V81" s="36"/>
      <c r="W81" s="34">
        <f t="shared" si="7"/>
        <v>111372</v>
      </c>
    </row>
    <row r="82" spans="1:23">
      <c r="A82" s="20" t="s">
        <v>760</v>
      </c>
      <c r="B82" s="44">
        <v>1411062</v>
      </c>
      <c r="C82" s="13" t="s">
        <v>21</v>
      </c>
      <c r="D82" s="13" t="s">
        <v>18</v>
      </c>
      <c r="E82" s="13" t="s">
        <v>13</v>
      </c>
      <c r="F82" s="13" t="s">
        <v>359</v>
      </c>
      <c r="G82" s="15" t="s">
        <v>3</v>
      </c>
      <c r="H82" s="15" t="s">
        <v>445</v>
      </c>
      <c r="I82" s="15" t="str">
        <f t="shared" si="4"/>
        <v>2 Gm Płoniawy-Bramura (2)</v>
      </c>
      <c r="J82" s="14" t="s">
        <v>120</v>
      </c>
      <c r="K82" s="42">
        <v>4692</v>
      </c>
      <c r="L82" s="43">
        <v>669</v>
      </c>
      <c r="M82" s="21">
        <v>29</v>
      </c>
      <c r="N82" s="47">
        <v>3788.36</v>
      </c>
      <c r="O82" s="19">
        <f t="shared" si="5"/>
        <v>6.1807331000000004E-3</v>
      </c>
      <c r="P82" s="19">
        <f t="shared" si="6"/>
        <v>1.0914776E-3</v>
      </c>
      <c r="Q82" s="18" t="e">
        <f>ROUNDDOWN(P82/#REF!,10)</f>
        <v>#REF!</v>
      </c>
      <c r="R82" s="33">
        <v>199043</v>
      </c>
      <c r="S82" s="35"/>
      <c r="T82" s="35"/>
      <c r="U82" s="35"/>
      <c r="V82" s="36"/>
      <c r="W82" s="34">
        <f t="shared" si="7"/>
        <v>199043</v>
      </c>
    </row>
    <row r="83" spans="1:23">
      <c r="A83" s="20" t="s">
        <v>761</v>
      </c>
      <c r="B83" s="44">
        <v>1411073</v>
      </c>
      <c r="C83" s="13" t="s">
        <v>21</v>
      </c>
      <c r="D83" s="13" t="s">
        <v>18</v>
      </c>
      <c r="E83" s="13" t="s">
        <v>14</v>
      </c>
      <c r="F83" s="13" t="s">
        <v>360</v>
      </c>
      <c r="G83" s="15" t="s">
        <v>4</v>
      </c>
      <c r="H83" s="15" t="s">
        <v>446</v>
      </c>
      <c r="I83" s="15" t="str">
        <f t="shared" si="4"/>
        <v>3 M-Gm Różan (3)</v>
      </c>
      <c r="J83" s="14" t="s">
        <v>121</v>
      </c>
      <c r="K83" s="42">
        <v>4176</v>
      </c>
      <c r="L83" s="43">
        <v>618</v>
      </c>
      <c r="M83" s="21">
        <v>21</v>
      </c>
      <c r="N83" s="47">
        <v>4215.3999999999996</v>
      </c>
      <c r="O83" s="19">
        <f t="shared" si="5"/>
        <v>5.0287355999999997E-3</v>
      </c>
      <c r="P83" s="19">
        <f t="shared" si="6"/>
        <v>7.3723929999999999E-4</v>
      </c>
      <c r="Q83" s="18" t="e">
        <f>ROUNDDOWN(P83/#REF!,10)</f>
        <v>#REF!</v>
      </c>
      <c r="R83" s="33">
        <v>134444</v>
      </c>
      <c r="S83" s="35"/>
      <c r="T83" s="35"/>
      <c r="U83" s="35"/>
      <c r="V83" s="36"/>
      <c r="W83" s="34">
        <f t="shared" si="7"/>
        <v>134444</v>
      </c>
    </row>
    <row r="84" spans="1:23">
      <c r="A84" s="20" t="s">
        <v>762</v>
      </c>
      <c r="B84" s="44">
        <v>1411082</v>
      </c>
      <c r="C84" s="13" t="s">
        <v>21</v>
      </c>
      <c r="D84" s="13" t="s">
        <v>18</v>
      </c>
      <c r="E84" s="13" t="s">
        <v>15</v>
      </c>
      <c r="F84" s="13" t="s">
        <v>359</v>
      </c>
      <c r="G84" s="15" t="s">
        <v>3</v>
      </c>
      <c r="H84" s="15" t="s">
        <v>447</v>
      </c>
      <c r="I84" s="15" t="str">
        <f t="shared" si="4"/>
        <v>2 Gm Rzewnie (2)</v>
      </c>
      <c r="J84" s="14" t="s">
        <v>122</v>
      </c>
      <c r="K84" s="42">
        <v>2389</v>
      </c>
      <c r="L84" s="43">
        <v>325</v>
      </c>
      <c r="M84" s="21">
        <v>44</v>
      </c>
      <c r="N84" s="47">
        <v>3933.89</v>
      </c>
      <c r="O84" s="19">
        <f t="shared" si="5"/>
        <v>1.8417748000000001E-2</v>
      </c>
      <c r="P84" s="19">
        <f t="shared" si="6"/>
        <v>1.5215901E-3</v>
      </c>
      <c r="Q84" s="18" t="e">
        <f>ROUNDDOWN(P84/#REF!,10)</f>
        <v>#REF!</v>
      </c>
      <c r="R84" s="33">
        <v>277479</v>
      </c>
      <c r="S84" s="35"/>
      <c r="T84" s="35"/>
      <c r="U84" s="35"/>
      <c r="V84" s="36"/>
      <c r="W84" s="34">
        <f t="shared" si="7"/>
        <v>277479</v>
      </c>
    </row>
    <row r="85" spans="1:23">
      <c r="A85" s="20" t="s">
        <v>763</v>
      </c>
      <c r="B85" s="44">
        <v>1411092</v>
      </c>
      <c r="C85" s="13" t="s">
        <v>21</v>
      </c>
      <c r="D85" s="13" t="s">
        <v>18</v>
      </c>
      <c r="E85" s="13" t="s">
        <v>16</v>
      </c>
      <c r="F85" s="13" t="s">
        <v>359</v>
      </c>
      <c r="G85" s="15" t="s">
        <v>3</v>
      </c>
      <c r="H85" s="15" t="s">
        <v>448</v>
      </c>
      <c r="I85" s="15" t="str">
        <f t="shared" si="4"/>
        <v>2 Gm Sypniewo (2)</v>
      </c>
      <c r="J85" s="14" t="s">
        <v>123</v>
      </c>
      <c r="K85" s="42">
        <v>2830</v>
      </c>
      <c r="L85" s="43">
        <v>419</v>
      </c>
      <c r="M85" s="21">
        <v>19</v>
      </c>
      <c r="N85" s="47">
        <v>3782.5</v>
      </c>
      <c r="O85" s="19">
        <f t="shared" si="5"/>
        <v>6.7137808999999998E-3</v>
      </c>
      <c r="P85" s="19">
        <f t="shared" si="6"/>
        <v>7.4370760000000001E-4</v>
      </c>
      <c r="Q85" s="18" t="e">
        <f>ROUNDDOWN(P85/#REF!,10)</f>
        <v>#REF!</v>
      </c>
      <c r="R85" s="33">
        <v>135623</v>
      </c>
      <c r="S85" s="35"/>
      <c r="T85" s="35"/>
      <c r="U85" s="35"/>
      <c r="V85" s="36"/>
      <c r="W85" s="34">
        <f t="shared" si="7"/>
        <v>135623</v>
      </c>
    </row>
    <row r="86" spans="1:23">
      <c r="A86" s="20" t="s">
        <v>764</v>
      </c>
      <c r="B86" s="44">
        <v>1411102</v>
      </c>
      <c r="C86" s="13" t="s">
        <v>21</v>
      </c>
      <c r="D86" s="13" t="s">
        <v>18</v>
      </c>
      <c r="E86" s="13" t="s">
        <v>17</v>
      </c>
      <c r="F86" s="13" t="s">
        <v>359</v>
      </c>
      <c r="G86" s="15" t="s">
        <v>3</v>
      </c>
      <c r="H86" s="15" t="s">
        <v>449</v>
      </c>
      <c r="I86" s="15" t="str">
        <f t="shared" si="4"/>
        <v>2 Gm Szelków (2)</v>
      </c>
      <c r="J86" s="14" t="s">
        <v>124</v>
      </c>
      <c r="K86" s="42">
        <v>3490</v>
      </c>
      <c r="L86" s="43">
        <v>529</v>
      </c>
      <c r="M86" s="21">
        <v>25</v>
      </c>
      <c r="N86" s="47">
        <v>4748.84</v>
      </c>
      <c r="O86" s="19">
        <f t="shared" si="5"/>
        <v>7.1633236999999999E-3</v>
      </c>
      <c r="P86" s="19">
        <f t="shared" si="6"/>
        <v>7.9796290000000002E-4</v>
      </c>
      <c r="Q86" s="18" t="e">
        <f>ROUNDDOWN(P86/#REF!,10)</f>
        <v>#REF!</v>
      </c>
      <c r="R86" s="33">
        <v>145517</v>
      </c>
      <c r="S86" s="35"/>
      <c r="T86" s="35"/>
      <c r="U86" s="35"/>
      <c r="V86" s="36"/>
      <c r="W86" s="34">
        <f t="shared" si="7"/>
        <v>145517</v>
      </c>
    </row>
    <row r="87" spans="1:23" ht="20.25" customHeight="1">
      <c r="A87" s="20" t="s">
        <v>765</v>
      </c>
      <c r="B87" s="44">
        <v>1412011</v>
      </c>
      <c r="C87" s="13" t="s">
        <v>21</v>
      </c>
      <c r="D87" s="13" t="s">
        <v>19</v>
      </c>
      <c r="E87" s="13" t="s">
        <v>9</v>
      </c>
      <c r="F87" s="13" t="s">
        <v>358</v>
      </c>
      <c r="G87" s="15" t="s">
        <v>2</v>
      </c>
      <c r="H87" s="15" t="s">
        <v>450</v>
      </c>
      <c r="I87" s="15" t="str">
        <f t="shared" si="4"/>
        <v>1 M Mińsk Mazowiecki (1)</v>
      </c>
      <c r="J87" s="14" t="s">
        <v>125</v>
      </c>
      <c r="K87" s="42">
        <v>39467</v>
      </c>
      <c r="L87" s="43">
        <v>6033</v>
      </c>
      <c r="M87" s="21">
        <v>63</v>
      </c>
      <c r="N87" s="47">
        <v>5897.94</v>
      </c>
      <c r="O87" s="19">
        <f t="shared" si="5"/>
        <v>1.5962703E-3</v>
      </c>
      <c r="P87" s="19">
        <f t="shared" si="6"/>
        <v>1.6328241E-3</v>
      </c>
      <c r="Q87" s="18" t="e">
        <f>ROUNDDOWN(P87/#REF!,10)</f>
        <v>#REF!</v>
      </c>
      <c r="R87" s="33">
        <v>297764</v>
      </c>
      <c r="S87" s="35"/>
      <c r="T87" s="35"/>
      <c r="U87" s="35"/>
      <c r="V87" s="36"/>
      <c r="W87" s="34">
        <f t="shared" si="7"/>
        <v>297764</v>
      </c>
    </row>
    <row r="88" spans="1:23">
      <c r="A88" s="20" t="s">
        <v>766</v>
      </c>
      <c r="B88" s="44">
        <v>1412043</v>
      </c>
      <c r="C88" s="13" t="s">
        <v>21</v>
      </c>
      <c r="D88" s="13" t="s">
        <v>19</v>
      </c>
      <c r="E88" s="13" t="s">
        <v>11</v>
      </c>
      <c r="F88" s="13" t="s">
        <v>359</v>
      </c>
      <c r="G88" s="15" t="s">
        <v>3</v>
      </c>
      <c r="H88" s="15" t="s">
        <v>451</v>
      </c>
      <c r="I88" s="15" t="str">
        <f t="shared" si="4"/>
        <v>2 Gm Cegłów (3)</v>
      </c>
      <c r="J88" s="14" t="s">
        <v>126</v>
      </c>
      <c r="K88" s="42">
        <v>6038</v>
      </c>
      <c r="L88" s="43">
        <v>874</v>
      </c>
      <c r="M88" s="21">
        <v>16</v>
      </c>
      <c r="N88" s="47">
        <v>4518.01</v>
      </c>
      <c r="O88" s="19">
        <f t="shared" si="5"/>
        <v>2.6498839999999999E-3</v>
      </c>
      <c r="P88" s="19">
        <f t="shared" si="6"/>
        <v>5.1261470000000002E-4</v>
      </c>
      <c r="Q88" s="18" t="e">
        <f>ROUNDDOWN(P88/#REF!,10)</f>
        <v>#REF!</v>
      </c>
      <c r="R88" s="33">
        <v>93481</v>
      </c>
      <c r="S88" s="35"/>
      <c r="T88" s="35"/>
      <c r="U88" s="35"/>
      <c r="V88" s="36"/>
      <c r="W88" s="34">
        <f t="shared" si="7"/>
        <v>93481</v>
      </c>
    </row>
    <row r="89" spans="1:23">
      <c r="A89" s="20" t="s">
        <v>767</v>
      </c>
      <c r="B89" s="44">
        <v>1412052</v>
      </c>
      <c r="C89" s="13" t="s">
        <v>21</v>
      </c>
      <c r="D89" s="13" t="s">
        <v>19</v>
      </c>
      <c r="E89" s="13" t="s">
        <v>12</v>
      </c>
      <c r="F89" s="13" t="s">
        <v>359</v>
      </c>
      <c r="G89" s="15" t="s">
        <v>3</v>
      </c>
      <c r="H89" s="15" t="s">
        <v>452</v>
      </c>
      <c r="I89" s="15" t="str">
        <f t="shared" si="4"/>
        <v>2 Gm Dębe Wielkie (2)</v>
      </c>
      <c r="J89" s="14" t="s">
        <v>127</v>
      </c>
      <c r="K89" s="42">
        <v>12104</v>
      </c>
      <c r="L89" s="43">
        <v>2301</v>
      </c>
      <c r="M89" s="22">
        <v>3</v>
      </c>
      <c r="N89" s="47">
        <v>5328.72</v>
      </c>
      <c r="O89" s="19">
        <f t="shared" si="5"/>
        <v>2.4785189999999998E-4</v>
      </c>
      <c r="P89" s="19">
        <f t="shared" si="6"/>
        <v>1.0702510000000001E-4</v>
      </c>
      <c r="Q89" s="18" t="e">
        <f>ROUNDDOWN(P89/#REF!,10)</f>
        <v>#REF!</v>
      </c>
      <c r="R89" s="33">
        <v>19517</v>
      </c>
      <c r="S89" s="35"/>
      <c r="T89" s="35"/>
      <c r="U89" s="35"/>
      <c r="V89" s="36"/>
      <c r="W89" s="34">
        <f t="shared" si="7"/>
        <v>19517</v>
      </c>
    </row>
    <row r="90" spans="1:23">
      <c r="A90" s="20" t="s">
        <v>768</v>
      </c>
      <c r="B90" s="44">
        <v>1412063</v>
      </c>
      <c r="C90" s="13" t="s">
        <v>21</v>
      </c>
      <c r="D90" s="13" t="s">
        <v>19</v>
      </c>
      <c r="E90" s="13" t="s">
        <v>13</v>
      </c>
      <c r="F90" s="13" t="s">
        <v>359</v>
      </c>
      <c r="G90" s="15" t="s">
        <v>3</v>
      </c>
      <c r="H90" s="15" t="s">
        <v>453</v>
      </c>
      <c r="I90" s="15" t="str">
        <f t="shared" si="4"/>
        <v>2 Gm Dobre (3)</v>
      </c>
      <c r="J90" s="14" t="s">
        <v>38</v>
      </c>
      <c r="K90" s="42">
        <v>5826</v>
      </c>
      <c r="L90" s="43">
        <v>932</v>
      </c>
      <c r="M90" s="21">
        <v>9</v>
      </c>
      <c r="N90" s="47">
        <v>4766.26</v>
      </c>
      <c r="O90" s="19">
        <f t="shared" si="5"/>
        <v>1.5447990999999999E-3</v>
      </c>
      <c r="P90" s="19">
        <f t="shared" si="6"/>
        <v>3.020718E-4</v>
      </c>
      <c r="Q90" s="18" t="e">
        <f>ROUNDDOWN(P90/#REF!,10)</f>
        <v>#REF!</v>
      </c>
      <c r="R90" s="33">
        <v>55086</v>
      </c>
      <c r="S90" s="35"/>
      <c r="T90" s="35"/>
      <c r="U90" s="35"/>
      <c r="V90" s="36"/>
      <c r="W90" s="34">
        <f t="shared" si="7"/>
        <v>55086</v>
      </c>
    </row>
    <row r="91" spans="1:23">
      <c r="A91" s="20" t="s">
        <v>769</v>
      </c>
      <c r="B91" s="44">
        <v>1412073</v>
      </c>
      <c r="C91" s="13" t="s">
        <v>21</v>
      </c>
      <c r="D91" s="13" t="s">
        <v>19</v>
      </c>
      <c r="E91" s="13" t="s">
        <v>14</v>
      </c>
      <c r="F91" s="13" t="s">
        <v>360</v>
      </c>
      <c r="G91" s="15" t="s">
        <v>4</v>
      </c>
      <c r="H91" s="15" t="s">
        <v>454</v>
      </c>
      <c r="I91" s="15" t="str">
        <f t="shared" si="4"/>
        <v>3 M-Gm Halinów (3)</v>
      </c>
      <c r="J91" s="14" t="s">
        <v>128</v>
      </c>
      <c r="K91" s="42">
        <v>18386</v>
      </c>
      <c r="L91" s="43">
        <v>3389</v>
      </c>
      <c r="M91" s="21">
        <v>32</v>
      </c>
      <c r="N91" s="47">
        <v>6098.41</v>
      </c>
      <c r="O91" s="19">
        <f t="shared" si="5"/>
        <v>1.7404546E-3</v>
      </c>
      <c r="P91" s="19">
        <f t="shared" si="6"/>
        <v>9.6720300000000003E-4</v>
      </c>
      <c r="Q91" s="18" t="e">
        <f>ROUNDDOWN(P91/#REF!,10)</f>
        <v>#REF!</v>
      </c>
      <c r="R91" s="33">
        <v>176380</v>
      </c>
      <c r="S91" s="35"/>
      <c r="T91" s="35"/>
      <c r="U91" s="35"/>
      <c r="V91" s="36"/>
      <c r="W91" s="34">
        <f t="shared" si="7"/>
        <v>176380</v>
      </c>
    </row>
    <row r="92" spans="1:23">
      <c r="A92" s="20" t="s">
        <v>770</v>
      </c>
      <c r="B92" s="44">
        <v>1412082</v>
      </c>
      <c r="C92" s="13" t="s">
        <v>21</v>
      </c>
      <c r="D92" s="13" t="s">
        <v>19</v>
      </c>
      <c r="E92" s="13" t="s">
        <v>15</v>
      </c>
      <c r="F92" s="13" t="s">
        <v>359</v>
      </c>
      <c r="G92" s="15" t="s">
        <v>3</v>
      </c>
      <c r="H92" s="15" t="s">
        <v>455</v>
      </c>
      <c r="I92" s="15" t="str">
        <f t="shared" si="4"/>
        <v>2 Gm Jakubów (2)</v>
      </c>
      <c r="J92" s="14" t="s">
        <v>129</v>
      </c>
      <c r="K92" s="42">
        <v>5071</v>
      </c>
      <c r="L92" s="43">
        <v>867</v>
      </c>
      <c r="M92" s="21">
        <v>2</v>
      </c>
      <c r="N92" s="47">
        <v>4323.28</v>
      </c>
      <c r="O92" s="19">
        <f t="shared" si="5"/>
        <v>3.9439949999999998E-4</v>
      </c>
      <c r="P92" s="19">
        <f t="shared" si="6"/>
        <v>7.9093700000000005E-5</v>
      </c>
      <c r="Q92" s="18" t="e">
        <f>ROUNDDOWN(P92/#REF!,10)</f>
        <v>#REF!</v>
      </c>
      <c r="R92" s="33">
        <v>14423</v>
      </c>
      <c r="S92" s="35"/>
      <c r="T92" s="35"/>
      <c r="U92" s="35"/>
      <c r="V92" s="36"/>
      <c r="W92" s="34">
        <f t="shared" si="7"/>
        <v>14423</v>
      </c>
    </row>
    <row r="93" spans="1:23">
      <c r="A93" s="20" t="s">
        <v>771</v>
      </c>
      <c r="B93" s="44">
        <v>1412093</v>
      </c>
      <c r="C93" s="13" t="s">
        <v>21</v>
      </c>
      <c r="D93" s="13" t="s">
        <v>19</v>
      </c>
      <c r="E93" s="13" t="s">
        <v>16</v>
      </c>
      <c r="F93" s="13" t="s">
        <v>360</v>
      </c>
      <c r="G93" s="15" t="s">
        <v>4</v>
      </c>
      <c r="H93" s="15" t="s">
        <v>456</v>
      </c>
      <c r="I93" s="15" t="str">
        <f t="shared" si="4"/>
        <v>3 M-Gm Kałuszyn (3)</v>
      </c>
      <c r="J93" s="14" t="s">
        <v>130</v>
      </c>
      <c r="K93" s="42">
        <v>5426</v>
      </c>
      <c r="L93" s="43">
        <v>794</v>
      </c>
      <c r="M93" s="21">
        <v>12</v>
      </c>
      <c r="N93" s="47">
        <v>5576.26</v>
      </c>
      <c r="O93" s="19">
        <f t="shared" si="5"/>
        <v>2.2115739E-3</v>
      </c>
      <c r="P93" s="19">
        <f t="shared" si="6"/>
        <v>3.1490449999999997E-4</v>
      </c>
      <c r="Q93" s="18" t="e">
        <f>ROUNDDOWN(P93/#REF!,10)</f>
        <v>#REF!</v>
      </c>
      <c r="R93" s="33">
        <v>57426</v>
      </c>
      <c r="S93" s="35"/>
      <c r="T93" s="35"/>
      <c r="U93" s="35"/>
      <c r="V93" s="36"/>
      <c r="W93" s="34">
        <f t="shared" si="7"/>
        <v>57426</v>
      </c>
    </row>
    <row r="94" spans="1:23">
      <c r="A94" s="20" t="s">
        <v>772</v>
      </c>
      <c r="B94" s="44">
        <v>1412103</v>
      </c>
      <c r="C94" s="13" t="s">
        <v>21</v>
      </c>
      <c r="D94" s="13" t="s">
        <v>19</v>
      </c>
      <c r="E94" s="13" t="s">
        <v>17</v>
      </c>
      <c r="F94" s="13" t="s">
        <v>359</v>
      </c>
      <c r="G94" s="15" t="s">
        <v>3</v>
      </c>
      <c r="H94" s="15" t="s">
        <v>457</v>
      </c>
      <c r="I94" s="15" t="str">
        <f t="shared" si="4"/>
        <v>2 Gm Latowicz (3)</v>
      </c>
      <c r="J94" s="14" t="s">
        <v>131</v>
      </c>
      <c r="K94" s="42">
        <v>5073</v>
      </c>
      <c r="L94" s="43">
        <v>812</v>
      </c>
      <c r="M94" s="21">
        <v>14</v>
      </c>
      <c r="N94" s="47">
        <v>3868.24</v>
      </c>
      <c r="O94" s="19">
        <f t="shared" si="5"/>
        <v>2.7597082000000001E-3</v>
      </c>
      <c r="P94" s="19">
        <f t="shared" si="6"/>
        <v>5.7930299999999998E-4</v>
      </c>
      <c r="Q94" s="18" t="e">
        <f>ROUNDDOWN(P94/#REF!,10)</f>
        <v>#REF!</v>
      </c>
      <c r="R94" s="33">
        <v>105642</v>
      </c>
      <c r="S94" s="35"/>
      <c r="T94" s="35"/>
      <c r="U94" s="35"/>
      <c r="V94" s="36"/>
      <c r="W94" s="34">
        <f t="shared" si="7"/>
        <v>105642</v>
      </c>
    </row>
    <row r="95" spans="1:23">
      <c r="A95" s="20" t="s">
        <v>773</v>
      </c>
      <c r="B95" s="44">
        <v>1412112</v>
      </c>
      <c r="C95" s="13" t="s">
        <v>21</v>
      </c>
      <c r="D95" s="13" t="s">
        <v>19</v>
      </c>
      <c r="E95" s="13" t="s">
        <v>18</v>
      </c>
      <c r="F95" s="13" t="s">
        <v>359</v>
      </c>
      <c r="G95" s="15" t="s">
        <v>3</v>
      </c>
      <c r="H95" s="15" t="s">
        <v>458</v>
      </c>
      <c r="I95" s="15" t="str">
        <f t="shared" si="4"/>
        <v>2 Gm Mińsk Mazowiecki (2)</v>
      </c>
      <c r="J95" s="14" t="s">
        <v>125</v>
      </c>
      <c r="K95" s="42">
        <v>17273</v>
      </c>
      <c r="L95" s="43">
        <v>3195</v>
      </c>
      <c r="M95" s="22">
        <v>11</v>
      </c>
      <c r="N95" s="47">
        <v>5845.29</v>
      </c>
      <c r="O95" s="19">
        <f t="shared" si="5"/>
        <v>6.3683200000000004E-4</v>
      </c>
      <c r="P95" s="19">
        <f t="shared" si="6"/>
        <v>3.4808849999999999E-4</v>
      </c>
      <c r="Q95" s="18" t="e">
        <f>ROUNDDOWN(P95/#REF!,10)</f>
        <v>#REF!</v>
      </c>
      <c r="R95" s="33">
        <v>63478</v>
      </c>
      <c r="S95" s="35"/>
      <c r="T95" s="35"/>
      <c r="U95" s="35"/>
      <c r="V95" s="36"/>
      <c r="W95" s="34">
        <f t="shared" si="7"/>
        <v>63478</v>
      </c>
    </row>
    <row r="96" spans="1:23">
      <c r="A96" s="20" t="s">
        <v>774</v>
      </c>
      <c r="B96" s="44">
        <v>1412123</v>
      </c>
      <c r="C96" s="13" t="s">
        <v>21</v>
      </c>
      <c r="D96" s="13" t="s">
        <v>19</v>
      </c>
      <c r="E96" s="13" t="s">
        <v>19</v>
      </c>
      <c r="F96" s="13" t="s">
        <v>359</v>
      </c>
      <c r="G96" s="15" t="s">
        <v>3</v>
      </c>
      <c r="H96" s="15" t="s">
        <v>459</v>
      </c>
      <c r="I96" s="15" t="str">
        <f t="shared" si="4"/>
        <v>2 Gm Mrozy (3)</v>
      </c>
      <c r="J96" s="14" t="s">
        <v>132</v>
      </c>
      <c r="K96" s="42">
        <v>8596</v>
      </c>
      <c r="L96" s="43">
        <v>1402</v>
      </c>
      <c r="M96" s="21">
        <v>9</v>
      </c>
      <c r="N96" s="47">
        <v>4744.6400000000003</v>
      </c>
      <c r="O96" s="19">
        <f t="shared" si="5"/>
        <v>1.0469985999999999E-3</v>
      </c>
      <c r="P96" s="19">
        <f t="shared" si="6"/>
        <v>3.0937899999999998E-4</v>
      </c>
      <c r="Q96" s="18" t="e">
        <f>ROUNDDOWN(P96/#REF!,10)</f>
        <v>#REF!</v>
      </c>
      <c r="R96" s="33">
        <v>56418</v>
      </c>
      <c r="S96" s="35"/>
      <c r="T96" s="35"/>
      <c r="U96" s="35"/>
      <c r="V96" s="36"/>
      <c r="W96" s="34">
        <f t="shared" si="7"/>
        <v>56418</v>
      </c>
    </row>
    <row r="97" spans="1:23">
      <c r="A97" s="20" t="s">
        <v>775</v>
      </c>
      <c r="B97" s="44">
        <v>1412133</v>
      </c>
      <c r="C97" s="13" t="s">
        <v>21</v>
      </c>
      <c r="D97" s="13" t="s">
        <v>19</v>
      </c>
      <c r="E97" s="13" t="s">
        <v>20</v>
      </c>
      <c r="F97" s="13" t="s">
        <v>359</v>
      </c>
      <c r="G97" s="15" t="s">
        <v>3</v>
      </c>
      <c r="H97" s="15" t="s">
        <v>460</v>
      </c>
      <c r="I97" s="15" t="str">
        <f t="shared" si="4"/>
        <v>2 Gm Siennica (3)</v>
      </c>
      <c r="J97" s="14" t="s">
        <v>133</v>
      </c>
      <c r="K97" s="42">
        <v>7672</v>
      </c>
      <c r="L97" s="43">
        <v>1337</v>
      </c>
      <c r="M97" s="21">
        <v>20</v>
      </c>
      <c r="N97" s="47">
        <v>4199.09</v>
      </c>
      <c r="O97" s="19">
        <f t="shared" si="5"/>
        <v>2.6068821000000001E-3</v>
      </c>
      <c r="P97" s="19">
        <f t="shared" si="6"/>
        <v>8.3003730000000004E-4</v>
      </c>
      <c r="Q97" s="18" t="e">
        <f>ROUNDDOWN(P97/#REF!,10)</f>
        <v>#REF!</v>
      </c>
      <c r="R97" s="33">
        <v>151367</v>
      </c>
      <c r="S97" s="35"/>
      <c r="T97" s="35"/>
      <c r="U97" s="35"/>
      <c r="V97" s="36"/>
      <c r="W97" s="34">
        <f t="shared" si="7"/>
        <v>151367</v>
      </c>
    </row>
    <row r="98" spans="1:23">
      <c r="A98" s="20" t="s">
        <v>776</v>
      </c>
      <c r="B98" s="44">
        <v>1412142</v>
      </c>
      <c r="C98" s="13" t="s">
        <v>21</v>
      </c>
      <c r="D98" s="13" t="s">
        <v>19</v>
      </c>
      <c r="E98" s="13" t="s">
        <v>21</v>
      </c>
      <c r="F98" s="13" t="s">
        <v>359</v>
      </c>
      <c r="G98" s="15" t="s">
        <v>3</v>
      </c>
      <c r="H98" s="15" t="s">
        <v>461</v>
      </c>
      <c r="I98" s="15" t="str">
        <f t="shared" si="4"/>
        <v>2 Gm Stanisławów (2)</v>
      </c>
      <c r="J98" s="14" t="s">
        <v>134</v>
      </c>
      <c r="K98" s="42">
        <v>7052</v>
      </c>
      <c r="L98" s="43">
        <v>1174</v>
      </c>
      <c r="M98" s="21">
        <v>12</v>
      </c>
      <c r="N98" s="47">
        <v>4677.8900000000003</v>
      </c>
      <c r="O98" s="19">
        <f t="shared" si="5"/>
        <v>1.7016449000000001E-3</v>
      </c>
      <c r="P98" s="19">
        <f t="shared" si="6"/>
        <v>4.270581E-4</v>
      </c>
      <c r="Q98" s="18" t="e">
        <f>ROUNDDOWN(P98/#REF!,10)</f>
        <v>#REF!</v>
      </c>
      <c r="R98" s="33">
        <v>77879</v>
      </c>
      <c r="S98" s="35"/>
      <c r="T98" s="35"/>
      <c r="U98" s="35"/>
      <c r="V98" s="36"/>
      <c r="W98" s="34">
        <f t="shared" si="7"/>
        <v>77879</v>
      </c>
    </row>
    <row r="99" spans="1:23">
      <c r="A99" s="20" t="s">
        <v>777</v>
      </c>
      <c r="B99" s="44">
        <v>1412151</v>
      </c>
      <c r="C99" s="13" t="s">
        <v>21</v>
      </c>
      <c r="D99" s="13" t="s">
        <v>19</v>
      </c>
      <c r="E99" s="13" t="s">
        <v>22</v>
      </c>
      <c r="F99" s="13" t="s">
        <v>358</v>
      </c>
      <c r="G99" s="15" t="s">
        <v>2</v>
      </c>
      <c r="H99" s="15" t="s">
        <v>462</v>
      </c>
      <c r="I99" s="15" t="str">
        <f t="shared" si="4"/>
        <v>1 M Sulejówek (1)</v>
      </c>
      <c r="J99" s="14" t="s">
        <v>135</v>
      </c>
      <c r="K99" s="42">
        <v>21693</v>
      </c>
      <c r="L99" s="43">
        <v>3388</v>
      </c>
      <c r="M99" s="21">
        <v>13</v>
      </c>
      <c r="N99" s="47">
        <v>5669.39</v>
      </c>
      <c r="O99" s="19">
        <f t="shared" si="5"/>
        <v>5.9927159999999995E-4</v>
      </c>
      <c r="P99" s="19">
        <f t="shared" si="6"/>
        <v>3.5812179999999998E-4</v>
      </c>
      <c r="Q99" s="18" t="e">
        <f>ROUNDDOWN(P99/#REF!,10)</f>
        <v>#REF!</v>
      </c>
      <c r="R99" s="33">
        <v>65307</v>
      </c>
      <c r="S99" s="35"/>
      <c r="T99" s="35"/>
      <c r="U99" s="35"/>
      <c r="V99" s="36"/>
      <c r="W99" s="34">
        <f t="shared" si="7"/>
        <v>65307</v>
      </c>
    </row>
    <row r="100" spans="1:23">
      <c r="A100" s="20" t="s">
        <v>778</v>
      </c>
      <c r="B100" s="44">
        <v>1413011</v>
      </c>
      <c r="C100" s="13" t="s">
        <v>21</v>
      </c>
      <c r="D100" s="13" t="s">
        <v>20</v>
      </c>
      <c r="E100" s="13" t="s">
        <v>9</v>
      </c>
      <c r="F100" s="13" t="s">
        <v>358</v>
      </c>
      <c r="G100" s="15" t="s">
        <v>2</v>
      </c>
      <c r="H100" s="15" t="s">
        <v>463</v>
      </c>
      <c r="I100" s="15" t="str">
        <f t="shared" si="4"/>
        <v>1 M Mława (1)</v>
      </c>
      <c r="J100" s="14" t="s">
        <v>136</v>
      </c>
      <c r="K100" s="42">
        <v>30607</v>
      </c>
      <c r="L100" s="43">
        <v>4357</v>
      </c>
      <c r="M100" s="21">
        <v>61</v>
      </c>
      <c r="N100" s="47">
        <v>6152.34</v>
      </c>
      <c r="O100" s="19">
        <f t="shared" si="5"/>
        <v>1.9930081000000001E-3</v>
      </c>
      <c r="P100" s="19">
        <f t="shared" si="6"/>
        <v>1.41142E-3</v>
      </c>
      <c r="Q100" s="18" t="e">
        <f>ROUNDDOWN(P100/#REF!,10)</f>
        <v>#REF!</v>
      </c>
      <c r="R100" s="33">
        <v>257389</v>
      </c>
      <c r="S100" s="35"/>
      <c r="T100" s="35"/>
      <c r="U100" s="35"/>
      <c r="V100" s="36"/>
      <c r="W100" s="34">
        <f t="shared" si="7"/>
        <v>257389</v>
      </c>
    </row>
    <row r="101" spans="1:23">
      <c r="A101" s="20" t="s">
        <v>779</v>
      </c>
      <c r="B101" s="44">
        <v>1413022</v>
      </c>
      <c r="C101" s="13" t="s">
        <v>21</v>
      </c>
      <c r="D101" s="13" t="s">
        <v>20</v>
      </c>
      <c r="E101" s="13" t="s">
        <v>8</v>
      </c>
      <c r="F101" s="13" t="s">
        <v>359</v>
      </c>
      <c r="G101" s="15" t="s">
        <v>3</v>
      </c>
      <c r="H101" s="15" t="s">
        <v>464</v>
      </c>
      <c r="I101" s="15" t="str">
        <f t="shared" si="4"/>
        <v>2 Gm Dzierzgowo (2)</v>
      </c>
      <c r="J101" s="14" t="s">
        <v>137</v>
      </c>
      <c r="K101" s="42">
        <v>2655</v>
      </c>
      <c r="L101" s="43">
        <v>385</v>
      </c>
      <c r="M101" s="21">
        <v>29</v>
      </c>
      <c r="N101" s="47">
        <v>2649.36</v>
      </c>
      <c r="O101" s="19">
        <f t="shared" si="5"/>
        <v>1.0922787099999999E-2</v>
      </c>
      <c r="P101" s="19">
        <f t="shared" si="6"/>
        <v>1.5872788E-3</v>
      </c>
      <c r="Q101" s="18" t="e">
        <f>ROUNDDOWN(P101/#REF!,10)</f>
        <v>#REF!</v>
      </c>
      <c r="R101" s="33">
        <v>289459</v>
      </c>
      <c r="S101" s="35"/>
      <c r="T101" s="35"/>
      <c r="U101" s="35"/>
      <c r="V101" s="36"/>
      <c r="W101" s="34">
        <f t="shared" si="7"/>
        <v>289459</v>
      </c>
    </row>
    <row r="102" spans="1:23">
      <c r="A102" s="20" t="s">
        <v>780</v>
      </c>
      <c r="B102" s="44">
        <v>1413032</v>
      </c>
      <c r="C102" s="13" t="s">
        <v>21</v>
      </c>
      <c r="D102" s="13" t="s">
        <v>20</v>
      </c>
      <c r="E102" s="13" t="s">
        <v>10</v>
      </c>
      <c r="F102" s="13" t="s">
        <v>359</v>
      </c>
      <c r="G102" s="15" t="s">
        <v>3</v>
      </c>
      <c r="H102" s="15" t="s">
        <v>465</v>
      </c>
      <c r="I102" s="15" t="str">
        <f t="shared" si="4"/>
        <v>2 Gm Lipowiec Kościelny (2)</v>
      </c>
      <c r="J102" s="14" t="s">
        <v>138</v>
      </c>
      <c r="K102" s="42">
        <v>4391</v>
      </c>
      <c r="L102" s="43">
        <v>640</v>
      </c>
      <c r="M102" s="21">
        <v>21</v>
      </c>
      <c r="N102" s="47">
        <v>3565.99</v>
      </c>
      <c r="O102" s="19">
        <f t="shared" si="5"/>
        <v>4.7825096000000001E-3</v>
      </c>
      <c r="P102" s="19">
        <f t="shared" si="6"/>
        <v>8.5833269999999998E-4</v>
      </c>
      <c r="Q102" s="18" t="e">
        <f>ROUNDDOWN(P102/#REF!,10)</f>
        <v>#REF!</v>
      </c>
      <c r="R102" s="33">
        <v>156527</v>
      </c>
      <c r="S102" s="35"/>
      <c r="T102" s="35"/>
      <c r="U102" s="35"/>
      <c r="V102" s="36"/>
      <c r="W102" s="34">
        <f t="shared" si="7"/>
        <v>156527</v>
      </c>
    </row>
    <row r="103" spans="1:23">
      <c r="A103" s="20" t="s">
        <v>781</v>
      </c>
      <c r="B103" s="44">
        <v>1413042</v>
      </c>
      <c r="C103" s="13" t="s">
        <v>21</v>
      </c>
      <c r="D103" s="13" t="s">
        <v>20</v>
      </c>
      <c r="E103" s="13" t="s">
        <v>11</v>
      </c>
      <c r="F103" s="13" t="s">
        <v>359</v>
      </c>
      <c r="G103" s="15" t="s">
        <v>3</v>
      </c>
      <c r="H103" s="15" t="s">
        <v>370</v>
      </c>
      <c r="I103" s="15" t="str">
        <f t="shared" si="4"/>
        <v>2 Gm Radzanów (2)</v>
      </c>
      <c r="J103" s="14" t="s">
        <v>50</v>
      </c>
      <c r="K103" s="42">
        <v>2834</v>
      </c>
      <c r="L103" s="43">
        <v>393</v>
      </c>
      <c r="M103" s="21">
        <v>52</v>
      </c>
      <c r="N103" s="47">
        <v>5742.65</v>
      </c>
      <c r="O103" s="19">
        <f t="shared" si="5"/>
        <v>1.8348623800000002E-2</v>
      </c>
      <c r="P103" s="19">
        <f t="shared" si="6"/>
        <v>1.2556936E-3</v>
      </c>
      <c r="Q103" s="18" t="e">
        <f>ROUNDDOWN(P103/#REF!,10)</f>
        <v>#REF!</v>
      </c>
      <c r="R103" s="33">
        <v>228990</v>
      </c>
      <c r="S103" s="35"/>
      <c r="T103" s="35"/>
      <c r="U103" s="35"/>
      <c r="V103" s="36"/>
      <c r="W103" s="34">
        <f t="shared" si="7"/>
        <v>228990</v>
      </c>
    </row>
    <row r="104" spans="1:23">
      <c r="A104" s="20" t="s">
        <v>782</v>
      </c>
      <c r="B104" s="44">
        <v>1413052</v>
      </c>
      <c r="C104" s="13" t="s">
        <v>21</v>
      </c>
      <c r="D104" s="13" t="s">
        <v>20</v>
      </c>
      <c r="E104" s="13" t="s">
        <v>12</v>
      </c>
      <c r="F104" s="13" t="s">
        <v>359</v>
      </c>
      <c r="G104" s="15" t="s">
        <v>3</v>
      </c>
      <c r="H104" s="15" t="s">
        <v>466</v>
      </c>
      <c r="I104" s="15" t="str">
        <f t="shared" si="4"/>
        <v>2 Gm Strzegowo (2)</v>
      </c>
      <c r="J104" s="14" t="s">
        <v>139</v>
      </c>
      <c r="K104" s="42">
        <v>6874</v>
      </c>
      <c r="L104" s="43">
        <v>1002</v>
      </c>
      <c r="M104" s="21">
        <v>46</v>
      </c>
      <c r="N104" s="47">
        <v>4612.87</v>
      </c>
      <c r="O104" s="19">
        <f t="shared" si="5"/>
        <v>6.6918823999999998E-3</v>
      </c>
      <c r="P104" s="19">
        <f t="shared" si="6"/>
        <v>1.4535996000000001E-3</v>
      </c>
      <c r="Q104" s="18" t="e">
        <f>ROUNDDOWN(P104/#REF!,10)</f>
        <v>#REF!</v>
      </c>
      <c r="R104" s="33">
        <v>265081</v>
      </c>
      <c r="S104" s="35"/>
      <c r="T104" s="35"/>
      <c r="U104" s="35"/>
      <c r="V104" s="36"/>
      <c r="W104" s="34">
        <f t="shared" si="7"/>
        <v>265081</v>
      </c>
    </row>
    <row r="105" spans="1:23">
      <c r="A105" s="20" t="s">
        <v>783</v>
      </c>
      <c r="B105" s="44">
        <v>1413062</v>
      </c>
      <c r="C105" s="13" t="s">
        <v>21</v>
      </c>
      <c r="D105" s="13" t="s">
        <v>20</v>
      </c>
      <c r="E105" s="13" t="s">
        <v>13</v>
      </c>
      <c r="F105" s="13" t="s">
        <v>359</v>
      </c>
      <c r="G105" s="15" t="s">
        <v>3</v>
      </c>
      <c r="H105" s="15" t="s">
        <v>467</v>
      </c>
      <c r="I105" s="15" t="str">
        <f t="shared" si="4"/>
        <v>2 Gm Stupsk (2)</v>
      </c>
      <c r="J105" s="14" t="s">
        <v>140</v>
      </c>
      <c r="K105" s="42">
        <v>4308</v>
      </c>
      <c r="L105" s="43">
        <v>620</v>
      </c>
      <c r="M105" s="21">
        <v>11</v>
      </c>
      <c r="N105" s="47">
        <v>4519.97</v>
      </c>
      <c r="O105" s="19">
        <f t="shared" si="5"/>
        <v>2.5533890000000001E-3</v>
      </c>
      <c r="P105" s="19">
        <f t="shared" si="6"/>
        <v>3.5024589999999999E-4</v>
      </c>
      <c r="Q105" s="18" t="e">
        <f>ROUNDDOWN(P105/#REF!,10)</f>
        <v>#REF!</v>
      </c>
      <c r="R105" s="33">
        <v>63871</v>
      </c>
      <c r="S105" s="35"/>
      <c r="T105" s="35"/>
      <c r="U105" s="35"/>
      <c r="V105" s="36"/>
      <c r="W105" s="34">
        <f t="shared" si="7"/>
        <v>63871</v>
      </c>
    </row>
    <row r="106" spans="1:23">
      <c r="A106" s="20" t="s">
        <v>784</v>
      </c>
      <c r="B106" s="44">
        <v>1413072</v>
      </c>
      <c r="C106" s="13" t="s">
        <v>21</v>
      </c>
      <c r="D106" s="13" t="s">
        <v>20</v>
      </c>
      <c r="E106" s="13" t="s">
        <v>14</v>
      </c>
      <c r="F106" s="13" t="s">
        <v>359</v>
      </c>
      <c r="G106" s="15" t="s">
        <v>3</v>
      </c>
      <c r="H106" s="15" t="s">
        <v>468</v>
      </c>
      <c r="I106" s="15" t="str">
        <f t="shared" si="4"/>
        <v>2 Gm Szreńsk (2)</v>
      </c>
      <c r="J106" s="14" t="s">
        <v>141</v>
      </c>
      <c r="K106" s="42">
        <v>3705</v>
      </c>
      <c r="L106" s="43">
        <v>536</v>
      </c>
      <c r="M106" s="21">
        <v>49</v>
      </c>
      <c r="N106" s="47">
        <v>4458.46</v>
      </c>
      <c r="O106" s="19">
        <f t="shared" si="5"/>
        <v>1.3225371099999999E-2</v>
      </c>
      <c r="P106" s="19">
        <f t="shared" si="6"/>
        <v>1.5899657000000001E-3</v>
      </c>
      <c r="Q106" s="18" t="e">
        <f>ROUNDDOWN(P106/#REF!,10)</f>
        <v>#REF!</v>
      </c>
      <c r="R106" s="33">
        <v>289949</v>
      </c>
      <c r="S106" s="35"/>
      <c r="T106" s="35"/>
      <c r="U106" s="35"/>
      <c r="V106" s="36"/>
      <c r="W106" s="34">
        <f t="shared" si="7"/>
        <v>289949</v>
      </c>
    </row>
    <row r="107" spans="1:23">
      <c r="A107" s="20" t="s">
        <v>785</v>
      </c>
      <c r="B107" s="44">
        <v>1413082</v>
      </c>
      <c r="C107" s="13" t="s">
        <v>21</v>
      </c>
      <c r="D107" s="13" t="s">
        <v>20</v>
      </c>
      <c r="E107" s="13" t="s">
        <v>15</v>
      </c>
      <c r="F107" s="13" t="s">
        <v>359</v>
      </c>
      <c r="G107" s="15" t="s">
        <v>3</v>
      </c>
      <c r="H107" s="15" t="s">
        <v>469</v>
      </c>
      <c r="I107" s="15" t="str">
        <f t="shared" si="4"/>
        <v>2 Gm Szydłowo (2)</v>
      </c>
      <c r="J107" s="14" t="s">
        <v>142</v>
      </c>
      <c r="K107" s="42">
        <v>4092</v>
      </c>
      <c r="L107" s="43">
        <v>608</v>
      </c>
      <c r="M107" s="21">
        <v>9</v>
      </c>
      <c r="N107" s="47">
        <v>4471.51</v>
      </c>
      <c r="O107" s="19">
        <f t="shared" si="5"/>
        <v>2.1994134E-3</v>
      </c>
      <c r="P107" s="19">
        <f t="shared" si="6"/>
        <v>2.990585E-4</v>
      </c>
      <c r="Q107" s="18" t="e">
        <f>ROUNDDOWN(P107/#REF!,10)</f>
        <v>#REF!</v>
      </c>
      <c r="R107" s="33">
        <v>54536</v>
      </c>
      <c r="S107" s="35"/>
      <c r="T107" s="35"/>
      <c r="U107" s="35"/>
      <c r="V107" s="36"/>
      <c r="W107" s="34">
        <f t="shared" si="7"/>
        <v>54536</v>
      </c>
    </row>
    <row r="108" spans="1:23">
      <c r="A108" s="20" t="s">
        <v>786</v>
      </c>
      <c r="B108" s="44">
        <v>1413092</v>
      </c>
      <c r="C108" s="13" t="s">
        <v>21</v>
      </c>
      <c r="D108" s="13" t="s">
        <v>20</v>
      </c>
      <c r="E108" s="13" t="s">
        <v>16</v>
      </c>
      <c r="F108" s="13" t="s">
        <v>359</v>
      </c>
      <c r="G108" s="15" t="s">
        <v>3</v>
      </c>
      <c r="H108" s="15" t="s">
        <v>470</v>
      </c>
      <c r="I108" s="15" t="str">
        <f t="shared" si="4"/>
        <v>2 Gm Wieczfnia Kościelna (2)</v>
      </c>
      <c r="J108" s="14" t="s">
        <v>143</v>
      </c>
      <c r="K108" s="42">
        <v>3537</v>
      </c>
      <c r="L108" s="43">
        <v>523</v>
      </c>
      <c r="M108" s="21">
        <v>33</v>
      </c>
      <c r="N108" s="47">
        <v>5306.1</v>
      </c>
      <c r="O108" s="19">
        <f t="shared" si="5"/>
        <v>9.3299405999999994E-3</v>
      </c>
      <c r="P108" s="19">
        <f t="shared" si="6"/>
        <v>9.1961300000000001E-4</v>
      </c>
      <c r="Q108" s="18" t="e">
        <f>ROUNDDOWN(P108/#REF!,10)</f>
        <v>#REF!</v>
      </c>
      <c r="R108" s="33">
        <v>167702</v>
      </c>
      <c r="S108" s="35"/>
      <c r="T108" s="35"/>
      <c r="U108" s="35"/>
      <c r="V108" s="36"/>
      <c r="W108" s="34">
        <f t="shared" si="7"/>
        <v>167702</v>
      </c>
    </row>
    <row r="109" spans="1:23">
      <c r="A109" s="20" t="s">
        <v>787</v>
      </c>
      <c r="B109" s="44">
        <v>1413102</v>
      </c>
      <c r="C109" s="13" t="s">
        <v>21</v>
      </c>
      <c r="D109" s="13" t="s">
        <v>20</v>
      </c>
      <c r="E109" s="13" t="s">
        <v>17</v>
      </c>
      <c r="F109" s="13" t="s">
        <v>359</v>
      </c>
      <c r="G109" s="15" t="s">
        <v>3</v>
      </c>
      <c r="H109" s="15" t="s">
        <v>471</v>
      </c>
      <c r="I109" s="15" t="str">
        <f t="shared" si="4"/>
        <v>2 Gm Wiśniewo (2)</v>
      </c>
      <c r="J109" s="14" t="s">
        <v>144</v>
      </c>
      <c r="K109" s="42">
        <v>5039</v>
      </c>
      <c r="L109" s="43">
        <v>836</v>
      </c>
      <c r="M109" s="21">
        <v>9</v>
      </c>
      <c r="N109" s="47">
        <v>4599.47</v>
      </c>
      <c r="O109" s="19">
        <f t="shared" si="5"/>
        <v>1.7860686E-3</v>
      </c>
      <c r="P109" s="19">
        <f t="shared" si="6"/>
        <v>3.2463590000000002E-4</v>
      </c>
      <c r="Q109" s="18" t="e">
        <f>ROUNDDOWN(P109/#REF!,10)</f>
        <v>#REF!</v>
      </c>
      <c r="R109" s="33">
        <v>59201</v>
      </c>
      <c r="S109" s="35"/>
      <c r="T109" s="35"/>
      <c r="U109" s="35"/>
      <c r="V109" s="36"/>
      <c r="W109" s="34">
        <f t="shared" si="7"/>
        <v>59201</v>
      </c>
    </row>
    <row r="110" spans="1:23" ht="20.25" customHeight="1">
      <c r="A110" s="20" t="s">
        <v>788</v>
      </c>
      <c r="B110" s="44">
        <v>1414011</v>
      </c>
      <c r="C110" s="13" t="s">
        <v>21</v>
      </c>
      <c r="D110" s="13" t="s">
        <v>21</v>
      </c>
      <c r="E110" s="13" t="s">
        <v>9</v>
      </c>
      <c r="F110" s="13" t="s">
        <v>358</v>
      </c>
      <c r="G110" s="15" t="s">
        <v>2</v>
      </c>
      <c r="H110" s="15" t="s">
        <v>472</v>
      </c>
      <c r="I110" s="15" t="str">
        <f t="shared" si="4"/>
        <v>1 M Nowy Dwór Mazowiecki (1)</v>
      </c>
      <c r="J110" s="14" t="s">
        <v>145</v>
      </c>
      <c r="K110" s="42">
        <v>28422</v>
      </c>
      <c r="L110" s="43">
        <v>3890</v>
      </c>
      <c r="M110" s="21">
        <v>2</v>
      </c>
      <c r="N110" s="47">
        <v>6368.43</v>
      </c>
      <c r="O110" s="19">
        <f t="shared" si="5"/>
        <v>7.0368000000000001E-5</v>
      </c>
      <c r="P110" s="19">
        <f t="shared" si="6"/>
        <v>4.2982499999999997E-5</v>
      </c>
      <c r="Q110" s="18" t="e">
        <f>ROUNDDOWN(P110/#REF!,10)</f>
        <v>#REF!</v>
      </c>
      <c r="R110" s="33">
        <v>7838</v>
      </c>
      <c r="S110" s="35"/>
      <c r="T110" s="35"/>
      <c r="U110" s="35"/>
      <c r="V110" s="36"/>
      <c r="W110" s="34">
        <f t="shared" si="7"/>
        <v>7838</v>
      </c>
    </row>
    <row r="111" spans="1:23">
      <c r="A111" s="20" t="s">
        <v>789</v>
      </c>
      <c r="B111" s="44">
        <v>1414022</v>
      </c>
      <c r="C111" s="13" t="s">
        <v>21</v>
      </c>
      <c r="D111" s="13" t="s">
        <v>21</v>
      </c>
      <c r="E111" s="13" t="s">
        <v>8</v>
      </c>
      <c r="F111" s="13" t="s">
        <v>359</v>
      </c>
      <c r="G111" s="15" t="s">
        <v>3</v>
      </c>
      <c r="H111" s="15" t="s">
        <v>473</v>
      </c>
      <c r="I111" s="15" t="str">
        <f t="shared" si="4"/>
        <v>2 Gm Czosnów (2)</v>
      </c>
      <c r="J111" s="14" t="s">
        <v>146</v>
      </c>
      <c r="K111" s="42">
        <v>11055</v>
      </c>
      <c r="L111" s="43">
        <v>1766</v>
      </c>
      <c r="M111" s="21">
        <v>5</v>
      </c>
      <c r="N111" s="47">
        <v>7355.14</v>
      </c>
      <c r="O111" s="19">
        <f t="shared" si="5"/>
        <v>4.5228400000000001E-4</v>
      </c>
      <c r="P111" s="19">
        <f t="shared" si="6"/>
        <v>1.085952E-4</v>
      </c>
      <c r="Q111" s="18" t="e">
        <f>ROUNDDOWN(P111/#REF!,10)</f>
        <v>#REF!</v>
      </c>
      <c r="R111" s="33">
        <v>19803</v>
      </c>
      <c r="S111" s="35"/>
      <c r="T111" s="35"/>
      <c r="U111" s="35"/>
      <c r="V111" s="36"/>
      <c r="W111" s="34">
        <f t="shared" si="7"/>
        <v>19803</v>
      </c>
    </row>
    <row r="112" spans="1:23">
      <c r="A112" s="20" t="s">
        <v>790</v>
      </c>
      <c r="B112" s="44">
        <v>1414032</v>
      </c>
      <c r="C112" s="13" t="s">
        <v>21</v>
      </c>
      <c r="D112" s="13" t="s">
        <v>21</v>
      </c>
      <c r="E112" s="13" t="s">
        <v>10</v>
      </c>
      <c r="F112" s="13" t="s">
        <v>359</v>
      </c>
      <c r="G112" s="15" t="s">
        <v>3</v>
      </c>
      <c r="H112" s="15" t="s">
        <v>474</v>
      </c>
      <c r="I112" s="15" t="str">
        <f t="shared" si="4"/>
        <v>2 Gm Leoncin (2)</v>
      </c>
      <c r="J112" s="14" t="s">
        <v>147</v>
      </c>
      <c r="K112" s="42">
        <v>5587</v>
      </c>
      <c r="L112" s="43">
        <v>864</v>
      </c>
      <c r="M112" s="21">
        <v>13</v>
      </c>
      <c r="N112" s="47">
        <v>5209.8500000000004</v>
      </c>
      <c r="O112" s="19">
        <f t="shared" si="5"/>
        <v>2.3268300999999998E-3</v>
      </c>
      <c r="P112" s="19">
        <f t="shared" si="6"/>
        <v>3.8588080000000001E-4</v>
      </c>
      <c r="Q112" s="18" t="e">
        <f>ROUNDDOWN(P112/#REF!,10)</f>
        <v>#REF!</v>
      </c>
      <c r="R112" s="33">
        <v>70369</v>
      </c>
      <c r="S112" s="35"/>
      <c r="T112" s="35"/>
      <c r="U112" s="35"/>
      <c r="V112" s="36"/>
      <c r="W112" s="34">
        <f t="shared" si="7"/>
        <v>70369</v>
      </c>
    </row>
    <row r="113" spans="1:23">
      <c r="A113" s="20" t="s">
        <v>791</v>
      </c>
      <c r="B113" s="44">
        <v>1414043</v>
      </c>
      <c r="C113" s="13" t="s">
        <v>21</v>
      </c>
      <c r="D113" s="13" t="s">
        <v>21</v>
      </c>
      <c r="E113" s="13" t="s">
        <v>11</v>
      </c>
      <c r="F113" s="13" t="s">
        <v>360</v>
      </c>
      <c r="G113" s="15" t="s">
        <v>4</v>
      </c>
      <c r="H113" s="15" t="s">
        <v>475</v>
      </c>
      <c r="I113" s="15" t="str">
        <f t="shared" si="4"/>
        <v>3 M-Gm Nasielsk (3)</v>
      </c>
      <c r="J113" s="14" t="s">
        <v>148</v>
      </c>
      <c r="K113" s="42">
        <v>19082</v>
      </c>
      <c r="L113" s="43">
        <v>2905</v>
      </c>
      <c r="M113" s="21">
        <v>12</v>
      </c>
      <c r="N113" s="47">
        <v>4441.55</v>
      </c>
      <c r="O113" s="19">
        <f t="shared" si="5"/>
        <v>6.2886479999999998E-4</v>
      </c>
      <c r="P113" s="19">
        <f t="shared" si="6"/>
        <v>4.1130959999999999E-4</v>
      </c>
      <c r="Q113" s="18" t="e">
        <f>ROUNDDOWN(P113/#REF!,10)</f>
        <v>#REF!</v>
      </c>
      <c r="R113" s="33">
        <v>75007</v>
      </c>
      <c r="S113" s="35"/>
      <c r="T113" s="35"/>
      <c r="U113" s="35"/>
      <c r="V113" s="36"/>
      <c r="W113" s="34">
        <f t="shared" si="7"/>
        <v>75007</v>
      </c>
    </row>
    <row r="114" spans="1:23">
      <c r="A114" s="20" t="s">
        <v>792</v>
      </c>
      <c r="B114" s="44">
        <v>1414052</v>
      </c>
      <c r="C114" s="13" t="s">
        <v>21</v>
      </c>
      <c r="D114" s="13" t="s">
        <v>21</v>
      </c>
      <c r="E114" s="13" t="s">
        <v>12</v>
      </c>
      <c r="F114" s="13" t="s">
        <v>359</v>
      </c>
      <c r="G114" s="15" t="s">
        <v>3</v>
      </c>
      <c r="H114" s="15" t="s">
        <v>476</v>
      </c>
      <c r="I114" s="15" t="str">
        <f t="shared" si="4"/>
        <v>2 Gm Pomiechówek (2)</v>
      </c>
      <c r="J114" s="14" t="s">
        <v>149</v>
      </c>
      <c r="K114" s="42">
        <v>9242</v>
      </c>
      <c r="L114" s="43">
        <v>1343</v>
      </c>
      <c r="M114" s="21">
        <v>20</v>
      </c>
      <c r="N114" s="47">
        <v>5910.66</v>
      </c>
      <c r="O114" s="19">
        <f t="shared" si="5"/>
        <v>2.1640336999999999E-3</v>
      </c>
      <c r="P114" s="19">
        <f t="shared" si="6"/>
        <v>4.9170430000000003E-4</v>
      </c>
      <c r="Q114" s="18" t="e">
        <f>ROUNDDOWN(P114/#REF!,10)</f>
        <v>#REF!</v>
      </c>
      <c r="R114" s="33">
        <v>89668</v>
      </c>
      <c r="S114" s="35"/>
      <c r="T114" s="35"/>
      <c r="U114" s="35"/>
      <c r="V114" s="36"/>
      <c r="W114" s="34">
        <f t="shared" si="7"/>
        <v>89668</v>
      </c>
    </row>
    <row r="115" spans="1:23">
      <c r="A115" s="20" t="s">
        <v>793</v>
      </c>
      <c r="B115" s="44">
        <v>1414063</v>
      </c>
      <c r="C115" s="13" t="s">
        <v>21</v>
      </c>
      <c r="D115" s="13" t="s">
        <v>21</v>
      </c>
      <c r="E115" s="13" t="s">
        <v>13</v>
      </c>
      <c r="F115" s="13" t="s">
        <v>360</v>
      </c>
      <c r="G115" s="15" t="s">
        <v>4</v>
      </c>
      <c r="H115" s="15" t="s">
        <v>477</v>
      </c>
      <c r="I115" s="15" t="str">
        <f t="shared" si="4"/>
        <v>3 M-Gm Zakroczym (3)</v>
      </c>
      <c r="J115" s="14" t="s">
        <v>150</v>
      </c>
      <c r="K115" s="42">
        <v>5751</v>
      </c>
      <c r="L115" s="43">
        <v>779</v>
      </c>
      <c r="M115" s="21">
        <v>12</v>
      </c>
      <c r="N115" s="47">
        <v>6057.72</v>
      </c>
      <c r="O115" s="19">
        <f t="shared" si="5"/>
        <v>2.0865936000000001E-3</v>
      </c>
      <c r="P115" s="19">
        <f t="shared" si="6"/>
        <v>2.6832800000000002E-4</v>
      </c>
      <c r="Q115" s="18" t="e">
        <f>ROUNDDOWN(P115/#REF!,10)</f>
        <v>#REF!</v>
      </c>
      <c r="R115" s="33">
        <v>48932</v>
      </c>
      <c r="S115" s="35"/>
      <c r="T115" s="35"/>
      <c r="U115" s="35"/>
      <c r="V115" s="36"/>
      <c r="W115" s="34">
        <f t="shared" si="7"/>
        <v>48932</v>
      </c>
    </row>
    <row r="116" spans="1:23">
      <c r="A116" s="20" t="s">
        <v>794</v>
      </c>
      <c r="B116" s="44">
        <v>1415012</v>
      </c>
      <c r="C116" s="13" t="s">
        <v>21</v>
      </c>
      <c r="D116" s="13" t="s">
        <v>22</v>
      </c>
      <c r="E116" s="13" t="s">
        <v>9</v>
      </c>
      <c r="F116" s="13" t="s">
        <v>359</v>
      </c>
      <c r="G116" s="15" t="s">
        <v>3</v>
      </c>
      <c r="H116" s="15" t="s">
        <v>478</v>
      </c>
      <c r="I116" s="15" t="str">
        <f t="shared" si="4"/>
        <v>2 Gm Baranowo (2)</v>
      </c>
      <c r="J116" s="14" t="s">
        <v>151</v>
      </c>
      <c r="K116" s="42">
        <v>5814</v>
      </c>
      <c r="L116" s="43">
        <v>781</v>
      </c>
      <c r="M116" s="21">
        <v>95</v>
      </c>
      <c r="N116" s="47">
        <v>3036.93</v>
      </c>
      <c r="O116" s="19">
        <f t="shared" si="5"/>
        <v>1.6339869199999999E-2</v>
      </c>
      <c r="P116" s="19">
        <f t="shared" si="6"/>
        <v>4.2020848999999999E-3</v>
      </c>
      <c r="Q116" s="18" t="e">
        <f>ROUNDDOWN(P116/#REF!,10)</f>
        <v>#REF!</v>
      </c>
      <c r="R116" s="33">
        <v>766299</v>
      </c>
      <c r="S116" s="35"/>
      <c r="T116" s="35"/>
      <c r="U116" s="35"/>
      <c r="V116" s="36"/>
      <c r="W116" s="34">
        <f t="shared" si="7"/>
        <v>766299</v>
      </c>
    </row>
    <row r="117" spans="1:23">
      <c r="A117" s="20" t="s">
        <v>795</v>
      </c>
      <c r="B117" s="44">
        <v>1415022</v>
      </c>
      <c r="C117" s="13" t="s">
        <v>21</v>
      </c>
      <c r="D117" s="13" t="s">
        <v>22</v>
      </c>
      <c r="E117" s="13" t="s">
        <v>8</v>
      </c>
      <c r="F117" s="13" t="s">
        <v>359</v>
      </c>
      <c r="G117" s="15" t="s">
        <v>3</v>
      </c>
      <c r="H117" s="15" t="s">
        <v>479</v>
      </c>
      <c r="I117" s="15" t="str">
        <f t="shared" si="4"/>
        <v>2 Gm Czarnia (2)</v>
      </c>
      <c r="J117" s="14" t="s">
        <v>152</v>
      </c>
      <c r="K117" s="42">
        <v>2184</v>
      </c>
      <c r="L117" s="43">
        <v>278</v>
      </c>
      <c r="M117" s="21">
        <v>85</v>
      </c>
      <c r="N117" s="47">
        <v>2183.06</v>
      </c>
      <c r="O117" s="19">
        <f t="shared" si="5"/>
        <v>3.8919413899999998E-2</v>
      </c>
      <c r="P117" s="19">
        <f t="shared" si="6"/>
        <v>4.9561611000000002E-3</v>
      </c>
      <c r="Q117" s="18" t="e">
        <f>ROUNDDOWN(P117/#REF!,10)</f>
        <v>#REF!</v>
      </c>
      <c r="R117" s="33">
        <v>903814</v>
      </c>
      <c r="S117" s="35"/>
      <c r="T117" s="35"/>
      <c r="U117" s="35"/>
      <c r="V117" s="36"/>
      <c r="W117" s="34">
        <f t="shared" si="7"/>
        <v>903814</v>
      </c>
    </row>
    <row r="118" spans="1:23">
      <c r="A118" s="20" t="s">
        <v>796</v>
      </c>
      <c r="B118" s="44">
        <v>1415032</v>
      </c>
      <c r="C118" s="13" t="s">
        <v>21</v>
      </c>
      <c r="D118" s="13" t="s">
        <v>22</v>
      </c>
      <c r="E118" s="13" t="s">
        <v>10</v>
      </c>
      <c r="F118" s="13" t="s">
        <v>359</v>
      </c>
      <c r="G118" s="15" t="s">
        <v>3</v>
      </c>
      <c r="H118" s="15" t="s">
        <v>480</v>
      </c>
      <c r="I118" s="15" t="str">
        <f t="shared" ref="I118:I181" si="8">CONCATENATE(F118," ",G118," ",H118)</f>
        <v>2 Gm Czerwin (2)</v>
      </c>
      <c r="J118" s="14" t="s">
        <v>153</v>
      </c>
      <c r="K118" s="42">
        <v>4638</v>
      </c>
      <c r="L118" s="43">
        <v>665</v>
      </c>
      <c r="M118" s="21">
        <v>21</v>
      </c>
      <c r="N118" s="47">
        <v>4335.33</v>
      </c>
      <c r="O118" s="19">
        <f t="shared" si="5"/>
        <v>4.5278137000000001E-3</v>
      </c>
      <c r="P118" s="19">
        <f t="shared" si="6"/>
        <v>6.9452520000000005E-4</v>
      </c>
      <c r="Q118" s="18" t="e">
        <f>ROUNDDOWN(P118/#REF!,10)</f>
        <v>#REF!</v>
      </c>
      <c r="R118" s="33">
        <v>126654</v>
      </c>
      <c r="S118" s="35"/>
      <c r="T118" s="35"/>
      <c r="U118" s="35"/>
      <c r="V118" s="36"/>
      <c r="W118" s="34">
        <f t="shared" si="7"/>
        <v>126654</v>
      </c>
    </row>
    <row r="119" spans="1:23">
      <c r="A119" s="20" t="s">
        <v>797</v>
      </c>
      <c r="B119" s="44">
        <v>1415042</v>
      </c>
      <c r="C119" s="13" t="s">
        <v>21</v>
      </c>
      <c r="D119" s="13" t="s">
        <v>22</v>
      </c>
      <c r="E119" s="13" t="s">
        <v>11</v>
      </c>
      <c r="F119" s="13" t="s">
        <v>359</v>
      </c>
      <c r="G119" s="15" t="s">
        <v>3</v>
      </c>
      <c r="H119" s="15" t="s">
        <v>481</v>
      </c>
      <c r="I119" s="15" t="str">
        <f t="shared" si="8"/>
        <v>2 Gm Goworowo (2)</v>
      </c>
      <c r="J119" s="14" t="s">
        <v>154</v>
      </c>
      <c r="K119" s="42">
        <v>7749</v>
      </c>
      <c r="L119" s="43">
        <v>1131</v>
      </c>
      <c r="M119" s="21">
        <v>89</v>
      </c>
      <c r="N119" s="47">
        <v>3272.32</v>
      </c>
      <c r="O119" s="19">
        <f t="shared" si="5"/>
        <v>1.1485352900000001E-2</v>
      </c>
      <c r="P119" s="19">
        <f t="shared" si="6"/>
        <v>3.9696404999999997E-3</v>
      </c>
      <c r="Q119" s="18" t="e">
        <f>ROUNDDOWN(P119/#REF!,10)</f>
        <v>#REF!</v>
      </c>
      <c r="R119" s="33">
        <v>723910</v>
      </c>
      <c r="S119" s="35"/>
      <c r="T119" s="35"/>
      <c r="U119" s="35"/>
      <c r="V119" s="36"/>
      <c r="W119" s="34">
        <f t="shared" si="7"/>
        <v>723910</v>
      </c>
    </row>
    <row r="120" spans="1:23">
      <c r="A120" s="20" t="s">
        <v>798</v>
      </c>
      <c r="B120" s="44">
        <v>1415052</v>
      </c>
      <c r="C120" s="13" t="s">
        <v>21</v>
      </c>
      <c r="D120" s="13" t="s">
        <v>22</v>
      </c>
      <c r="E120" s="13" t="s">
        <v>12</v>
      </c>
      <c r="F120" s="13" t="s">
        <v>359</v>
      </c>
      <c r="G120" s="15" t="s">
        <v>3</v>
      </c>
      <c r="H120" s="15" t="s">
        <v>482</v>
      </c>
      <c r="I120" s="15" t="str">
        <f t="shared" si="8"/>
        <v>2 Gm Kadzidło (2)</v>
      </c>
      <c r="J120" s="14" t="s">
        <v>155</v>
      </c>
      <c r="K120" s="42">
        <v>10908</v>
      </c>
      <c r="L120" s="43">
        <v>1685</v>
      </c>
      <c r="M120" s="21">
        <v>209</v>
      </c>
      <c r="N120" s="47">
        <v>3645.06</v>
      </c>
      <c r="O120" s="19">
        <f t="shared" si="5"/>
        <v>1.9160249300000001E-2</v>
      </c>
      <c r="P120" s="19">
        <f t="shared" si="6"/>
        <v>8.8571984999999999E-3</v>
      </c>
      <c r="Q120" s="18" t="e">
        <f>ROUNDDOWN(P120/#REF!,10)</f>
        <v>#REF!</v>
      </c>
      <c r="R120" s="33">
        <v>1615215</v>
      </c>
      <c r="S120" s="35"/>
      <c r="T120" s="35"/>
      <c r="U120" s="35"/>
      <c r="V120" s="36"/>
      <c r="W120" s="34">
        <f t="shared" si="7"/>
        <v>1615215</v>
      </c>
    </row>
    <row r="121" spans="1:23" ht="20.25" customHeight="1">
      <c r="A121" s="20" t="s">
        <v>799</v>
      </c>
      <c r="B121" s="44">
        <v>1415062</v>
      </c>
      <c r="C121" s="13" t="s">
        <v>21</v>
      </c>
      <c r="D121" s="13" t="s">
        <v>22</v>
      </c>
      <c r="E121" s="13" t="s">
        <v>13</v>
      </c>
      <c r="F121" s="13" t="s">
        <v>359</v>
      </c>
      <c r="G121" s="15" t="s">
        <v>3</v>
      </c>
      <c r="H121" s="15" t="s">
        <v>483</v>
      </c>
      <c r="I121" s="15" t="str">
        <f t="shared" si="8"/>
        <v>2 Gm Lelis (2)</v>
      </c>
      <c r="J121" s="14" t="s">
        <v>156</v>
      </c>
      <c r="K121" s="42">
        <v>9919</v>
      </c>
      <c r="L121" s="43">
        <v>1764</v>
      </c>
      <c r="M121" s="21">
        <v>87</v>
      </c>
      <c r="N121" s="47">
        <v>4207.4799999999996</v>
      </c>
      <c r="O121" s="19">
        <f t="shared" si="5"/>
        <v>8.7710454E-3</v>
      </c>
      <c r="P121" s="19">
        <f t="shared" si="6"/>
        <v>3.6772899000000001E-3</v>
      </c>
      <c r="Q121" s="18" t="e">
        <f>ROUNDDOWN(P121/#REF!,10)</f>
        <v>#REF!</v>
      </c>
      <c r="R121" s="33">
        <v>670597</v>
      </c>
      <c r="S121" s="35"/>
      <c r="T121" s="35"/>
      <c r="U121" s="35"/>
      <c r="V121" s="36"/>
      <c r="W121" s="34">
        <f t="shared" si="7"/>
        <v>670597</v>
      </c>
    </row>
    <row r="122" spans="1:23">
      <c r="A122" s="20" t="s">
        <v>800</v>
      </c>
      <c r="B122" s="44">
        <v>1415072</v>
      </c>
      <c r="C122" s="13" t="s">
        <v>21</v>
      </c>
      <c r="D122" s="13" t="s">
        <v>22</v>
      </c>
      <c r="E122" s="13" t="s">
        <v>14</v>
      </c>
      <c r="F122" s="13" t="s">
        <v>359</v>
      </c>
      <c r="G122" s="15" t="s">
        <v>3</v>
      </c>
      <c r="H122" s="15" t="s">
        <v>484</v>
      </c>
      <c r="I122" s="15" t="str">
        <f t="shared" si="8"/>
        <v>2 Gm Łyse (2)</v>
      </c>
      <c r="J122" s="14" t="s">
        <v>157</v>
      </c>
      <c r="K122" s="42">
        <v>8107</v>
      </c>
      <c r="L122" s="43">
        <v>1248</v>
      </c>
      <c r="M122" s="21">
        <v>85</v>
      </c>
      <c r="N122" s="47">
        <v>4577.8500000000004</v>
      </c>
      <c r="O122" s="19">
        <f t="shared" si="5"/>
        <v>1.04847662E-2</v>
      </c>
      <c r="P122" s="19">
        <f t="shared" si="6"/>
        <v>2.8583261E-3</v>
      </c>
      <c r="Q122" s="18" t="e">
        <f>ROUNDDOWN(P122/#REF!,10)</f>
        <v>#REF!</v>
      </c>
      <c r="R122" s="33">
        <v>521249</v>
      </c>
      <c r="S122" s="35"/>
      <c r="T122" s="35"/>
      <c r="U122" s="35"/>
      <c r="V122" s="36"/>
      <c r="W122" s="34">
        <f t="shared" si="7"/>
        <v>521249</v>
      </c>
    </row>
    <row r="123" spans="1:23">
      <c r="A123" s="20" t="s">
        <v>801</v>
      </c>
      <c r="B123" s="44">
        <v>1415083</v>
      </c>
      <c r="C123" s="13" t="s">
        <v>21</v>
      </c>
      <c r="D123" s="13" t="s">
        <v>22</v>
      </c>
      <c r="E123" s="13" t="s">
        <v>15</v>
      </c>
      <c r="F123" s="13" t="s">
        <v>360</v>
      </c>
      <c r="G123" s="15" t="s">
        <v>4</v>
      </c>
      <c r="H123" s="15" t="s">
        <v>485</v>
      </c>
      <c r="I123" s="15" t="str">
        <f t="shared" si="8"/>
        <v>3 M-Gm Myszyniec (3)</v>
      </c>
      <c r="J123" s="14" t="s">
        <v>158</v>
      </c>
      <c r="K123" s="42">
        <v>9800</v>
      </c>
      <c r="L123" s="43">
        <v>1403</v>
      </c>
      <c r="M123" s="21">
        <v>291</v>
      </c>
      <c r="N123" s="47">
        <v>2781.4</v>
      </c>
      <c r="O123" s="19">
        <f t="shared" si="5"/>
        <v>2.96938775E-2</v>
      </c>
      <c r="P123" s="19">
        <f t="shared" si="6"/>
        <v>1.4978251999999999E-2</v>
      </c>
      <c r="Q123" s="18" t="e">
        <f>ROUNDDOWN(P123/#REF!,10)</f>
        <v>#REF!</v>
      </c>
      <c r="R123" s="33">
        <v>2731461</v>
      </c>
      <c r="S123" s="35"/>
      <c r="T123" s="35"/>
      <c r="U123" s="35"/>
      <c r="V123" s="36"/>
      <c r="W123" s="34">
        <f t="shared" si="7"/>
        <v>2731461</v>
      </c>
    </row>
    <row r="124" spans="1:23">
      <c r="A124" s="20" t="s">
        <v>802</v>
      </c>
      <c r="B124" s="44">
        <v>1415092</v>
      </c>
      <c r="C124" s="13" t="s">
        <v>21</v>
      </c>
      <c r="D124" s="13" t="s">
        <v>22</v>
      </c>
      <c r="E124" s="13" t="s">
        <v>16</v>
      </c>
      <c r="F124" s="13" t="s">
        <v>359</v>
      </c>
      <c r="G124" s="15" t="s">
        <v>3</v>
      </c>
      <c r="H124" s="15" t="s">
        <v>486</v>
      </c>
      <c r="I124" s="15" t="str">
        <f t="shared" si="8"/>
        <v>2 Gm Olszewo-Borki (2)</v>
      </c>
      <c r="J124" s="14" t="s">
        <v>159</v>
      </c>
      <c r="K124" s="42">
        <v>11061</v>
      </c>
      <c r="L124" s="43">
        <v>1839</v>
      </c>
      <c r="M124" s="21">
        <v>77</v>
      </c>
      <c r="N124" s="47">
        <v>4528.83</v>
      </c>
      <c r="O124" s="19">
        <f t="shared" si="5"/>
        <v>6.9613957999999998E-3</v>
      </c>
      <c r="P124" s="19">
        <f t="shared" si="6"/>
        <v>2.8267801000000001E-3</v>
      </c>
      <c r="Q124" s="18" t="e">
        <f>ROUNDDOWN(P124/#REF!,10)</f>
        <v>#REF!</v>
      </c>
      <c r="R124" s="33">
        <v>515496</v>
      </c>
      <c r="S124" s="35"/>
      <c r="T124" s="35"/>
      <c r="U124" s="35"/>
      <c r="V124" s="36"/>
      <c r="W124" s="34">
        <f t="shared" si="7"/>
        <v>515496</v>
      </c>
    </row>
    <row r="125" spans="1:23">
      <c r="A125" s="20" t="s">
        <v>803</v>
      </c>
      <c r="B125" s="44">
        <v>1415102</v>
      </c>
      <c r="C125" s="13" t="s">
        <v>21</v>
      </c>
      <c r="D125" s="13" t="s">
        <v>22</v>
      </c>
      <c r="E125" s="13" t="s">
        <v>17</v>
      </c>
      <c r="F125" s="13" t="s">
        <v>359</v>
      </c>
      <c r="G125" s="15" t="s">
        <v>3</v>
      </c>
      <c r="H125" s="15" t="s">
        <v>487</v>
      </c>
      <c r="I125" s="15" t="str">
        <f t="shared" si="8"/>
        <v>2 Gm Rzekuń (2)</v>
      </c>
      <c r="J125" s="14" t="s">
        <v>160</v>
      </c>
      <c r="K125" s="42">
        <v>12435</v>
      </c>
      <c r="L125" s="43">
        <v>2357</v>
      </c>
      <c r="M125" s="21">
        <v>12</v>
      </c>
      <c r="N125" s="47">
        <v>5732.05</v>
      </c>
      <c r="O125" s="19">
        <f t="shared" si="5"/>
        <v>9.65018E-4</v>
      </c>
      <c r="P125" s="19">
        <f t="shared" si="6"/>
        <v>3.9681219999999998E-4</v>
      </c>
      <c r="Q125" s="18" t="e">
        <f>ROUNDDOWN(P125/#REF!,10)</f>
        <v>#REF!</v>
      </c>
      <c r="R125" s="33">
        <v>72363</v>
      </c>
      <c r="S125" s="35"/>
      <c r="T125" s="35"/>
      <c r="U125" s="35"/>
      <c r="V125" s="36"/>
      <c r="W125" s="34">
        <f t="shared" si="7"/>
        <v>72363</v>
      </c>
    </row>
    <row r="126" spans="1:23">
      <c r="A126" s="20" t="s">
        <v>804</v>
      </c>
      <c r="B126" s="44">
        <v>1415112</v>
      </c>
      <c r="C126" s="13" t="s">
        <v>21</v>
      </c>
      <c r="D126" s="13" t="s">
        <v>22</v>
      </c>
      <c r="E126" s="13" t="s">
        <v>18</v>
      </c>
      <c r="F126" s="13" t="s">
        <v>359</v>
      </c>
      <c r="G126" s="15" t="s">
        <v>3</v>
      </c>
      <c r="H126" s="15" t="s">
        <v>488</v>
      </c>
      <c r="I126" s="15" t="str">
        <f t="shared" si="8"/>
        <v>2 Gm Troszyn (2)</v>
      </c>
      <c r="J126" s="14" t="s">
        <v>161</v>
      </c>
      <c r="K126" s="42">
        <v>4429</v>
      </c>
      <c r="L126" s="43">
        <v>653</v>
      </c>
      <c r="M126" s="21">
        <v>28</v>
      </c>
      <c r="N126" s="47">
        <v>3415.03</v>
      </c>
      <c r="O126" s="19">
        <f t="shared" si="5"/>
        <v>6.3219688000000001E-3</v>
      </c>
      <c r="P126" s="19">
        <f t="shared" si="6"/>
        <v>1.208846E-3</v>
      </c>
      <c r="Q126" s="18" t="e">
        <f>ROUNDDOWN(P126/#REF!,10)</f>
        <v>#REF!</v>
      </c>
      <c r="R126" s="33">
        <v>220447</v>
      </c>
      <c r="S126" s="35"/>
      <c r="T126" s="35"/>
      <c r="U126" s="35"/>
      <c r="V126" s="36"/>
      <c r="W126" s="34">
        <f t="shared" si="7"/>
        <v>220447</v>
      </c>
    </row>
    <row r="127" spans="1:23">
      <c r="A127" s="20" t="s">
        <v>805</v>
      </c>
      <c r="B127" s="44">
        <v>1416011</v>
      </c>
      <c r="C127" s="13" t="s">
        <v>21</v>
      </c>
      <c r="D127" s="13" t="s">
        <v>23</v>
      </c>
      <c r="E127" s="13" t="s">
        <v>9</v>
      </c>
      <c r="F127" s="13" t="s">
        <v>358</v>
      </c>
      <c r="G127" s="15" t="s">
        <v>2</v>
      </c>
      <c r="H127" s="15" t="s">
        <v>489</v>
      </c>
      <c r="I127" s="15" t="str">
        <f t="shared" si="8"/>
        <v>1 M Ostrów Mazowiecka (1)</v>
      </c>
      <c r="J127" s="14" t="s">
        <v>162</v>
      </c>
      <c r="K127" s="42">
        <v>21251</v>
      </c>
      <c r="L127" s="43">
        <v>2860</v>
      </c>
      <c r="M127" s="21">
        <v>63</v>
      </c>
      <c r="N127" s="47">
        <v>5473.72</v>
      </c>
      <c r="O127" s="19">
        <f t="shared" si="5"/>
        <v>2.9645663000000002E-3</v>
      </c>
      <c r="P127" s="19">
        <f t="shared" si="6"/>
        <v>1.5489757E-3</v>
      </c>
      <c r="Q127" s="18" t="e">
        <f>ROUNDDOWN(P127/#REF!,10)</f>
        <v>#REF!</v>
      </c>
      <c r="R127" s="33">
        <v>282474</v>
      </c>
      <c r="S127" s="35"/>
      <c r="T127" s="35"/>
      <c r="U127" s="35"/>
      <c r="V127" s="36"/>
      <c r="W127" s="34">
        <f t="shared" si="7"/>
        <v>282474</v>
      </c>
    </row>
    <row r="128" spans="1:23">
      <c r="A128" s="20" t="s">
        <v>806</v>
      </c>
      <c r="B128" s="44">
        <v>1416022</v>
      </c>
      <c r="C128" s="13" t="s">
        <v>21</v>
      </c>
      <c r="D128" s="13" t="s">
        <v>23</v>
      </c>
      <c r="E128" s="13" t="s">
        <v>8</v>
      </c>
      <c r="F128" s="13" t="s">
        <v>359</v>
      </c>
      <c r="G128" s="15" t="s">
        <v>3</v>
      </c>
      <c r="H128" s="15" t="s">
        <v>490</v>
      </c>
      <c r="I128" s="15" t="str">
        <f t="shared" si="8"/>
        <v>2 Gm Andrzejewo (2)</v>
      </c>
      <c r="J128" s="14" t="s">
        <v>163</v>
      </c>
      <c r="K128" s="42">
        <v>3679</v>
      </c>
      <c r="L128" s="43">
        <v>494</v>
      </c>
      <c r="M128" s="21">
        <v>10</v>
      </c>
      <c r="N128" s="47">
        <v>3163.29</v>
      </c>
      <c r="O128" s="19">
        <f t="shared" si="5"/>
        <v>2.7181299E-3</v>
      </c>
      <c r="P128" s="19">
        <f t="shared" si="6"/>
        <v>4.2448079999999998E-4</v>
      </c>
      <c r="Q128" s="18" t="e">
        <f>ROUNDDOWN(P128/#REF!,10)</f>
        <v>#REF!</v>
      </c>
      <c r="R128" s="33">
        <v>77409</v>
      </c>
      <c r="S128" s="35"/>
      <c r="T128" s="35"/>
      <c r="U128" s="35"/>
      <c r="V128" s="36"/>
      <c r="W128" s="34">
        <f t="shared" si="7"/>
        <v>77409</v>
      </c>
    </row>
    <row r="129" spans="1:23">
      <c r="A129" s="20" t="s">
        <v>807</v>
      </c>
      <c r="B129" s="44">
        <v>1416032</v>
      </c>
      <c r="C129" s="13" t="s">
        <v>21</v>
      </c>
      <c r="D129" s="13" t="s">
        <v>23</v>
      </c>
      <c r="E129" s="13" t="s">
        <v>10</v>
      </c>
      <c r="F129" s="13" t="s">
        <v>359</v>
      </c>
      <c r="G129" s="15" t="s">
        <v>3</v>
      </c>
      <c r="H129" s="15" t="s">
        <v>491</v>
      </c>
      <c r="I129" s="15" t="str">
        <f t="shared" si="8"/>
        <v>2 Gm Boguty-Pianki (2)</v>
      </c>
      <c r="J129" s="14" t="s">
        <v>164</v>
      </c>
      <c r="K129" s="42">
        <v>2306</v>
      </c>
      <c r="L129" s="43">
        <v>305</v>
      </c>
      <c r="M129" s="21">
        <v>44</v>
      </c>
      <c r="N129" s="47">
        <v>2765.33</v>
      </c>
      <c r="O129" s="19">
        <f t="shared" si="5"/>
        <v>1.9080659100000001E-2</v>
      </c>
      <c r="P129" s="19">
        <f t="shared" si="6"/>
        <v>2.1044868999999999E-3</v>
      </c>
      <c r="Q129" s="18" t="e">
        <f>ROUNDDOWN(P129/#REF!,10)</f>
        <v>#REF!</v>
      </c>
      <c r="R129" s="33">
        <v>383778</v>
      </c>
      <c r="S129" s="35"/>
      <c r="T129" s="35"/>
      <c r="U129" s="35"/>
      <c r="V129" s="36"/>
      <c r="W129" s="34">
        <f t="shared" si="7"/>
        <v>383778</v>
      </c>
    </row>
    <row r="130" spans="1:23">
      <c r="A130" s="20" t="s">
        <v>808</v>
      </c>
      <c r="B130" s="44">
        <v>1416043</v>
      </c>
      <c r="C130" s="13" t="s">
        <v>21</v>
      </c>
      <c r="D130" s="13" t="s">
        <v>23</v>
      </c>
      <c r="E130" s="13" t="s">
        <v>11</v>
      </c>
      <c r="F130" s="13" t="s">
        <v>360</v>
      </c>
      <c r="G130" s="15" t="s">
        <v>4</v>
      </c>
      <c r="H130" s="15" t="s">
        <v>492</v>
      </c>
      <c r="I130" s="15" t="str">
        <f t="shared" si="8"/>
        <v>3 M-Gm Brok (3)</v>
      </c>
      <c r="J130" s="14" t="s">
        <v>165</v>
      </c>
      <c r="K130" s="42">
        <v>2507</v>
      </c>
      <c r="L130" s="43">
        <v>338</v>
      </c>
      <c r="M130" s="21">
        <v>16</v>
      </c>
      <c r="N130" s="47">
        <v>4463.8</v>
      </c>
      <c r="O130" s="19">
        <f t="shared" si="5"/>
        <v>6.3821299999999997E-3</v>
      </c>
      <c r="P130" s="19">
        <f t="shared" si="6"/>
        <v>4.8325640000000002E-4</v>
      </c>
      <c r="Q130" s="18" t="e">
        <f>ROUNDDOWN(P130/#REF!,10)</f>
        <v>#REF!</v>
      </c>
      <c r="R130" s="33">
        <v>88127</v>
      </c>
      <c r="S130" s="35"/>
      <c r="T130" s="35"/>
      <c r="U130" s="35"/>
      <c r="V130" s="36"/>
      <c r="W130" s="34">
        <f t="shared" si="7"/>
        <v>88127</v>
      </c>
    </row>
    <row r="131" spans="1:23">
      <c r="A131" s="20" t="s">
        <v>809</v>
      </c>
      <c r="B131" s="44">
        <v>1416052</v>
      </c>
      <c r="C131" s="13" t="s">
        <v>21</v>
      </c>
      <c r="D131" s="13" t="s">
        <v>23</v>
      </c>
      <c r="E131" s="13" t="s">
        <v>12</v>
      </c>
      <c r="F131" s="13" t="s">
        <v>359</v>
      </c>
      <c r="G131" s="15" t="s">
        <v>3</v>
      </c>
      <c r="H131" s="15" t="s">
        <v>493</v>
      </c>
      <c r="I131" s="15" t="str">
        <f t="shared" si="8"/>
        <v>2 Gm Małkinia Górna (2)</v>
      </c>
      <c r="J131" s="14" t="s">
        <v>166</v>
      </c>
      <c r="K131" s="42">
        <v>10616</v>
      </c>
      <c r="L131" s="43">
        <v>1476</v>
      </c>
      <c r="M131" s="21">
        <v>31</v>
      </c>
      <c r="N131" s="47">
        <v>4921.7299999999996</v>
      </c>
      <c r="O131" s="19">
        <f t="shared" ref="O131:O194" si="9" xml:space="preserve"> ROUNDDOWN(M131/K131,10)</f>
        <v>2.9201205000000002E-3</v>
      </c>
      <c r="P131" s="19">
        <f t="shared" ref="P131:P194" si="10">ROUNDDOWN(L131*O131/N131,10)</f>
        <v>8.7572819999999995E-4</v>
      </c>
      <c r="Q131" s="18" t="e">
        <f>ROUNDDOWN(P131/#REF!,10)</f>
        <v>#REF!</v>
      </c>
      <c r="R131" s="33">
        <v>159699</v>
      </c>
      <c r="S131" s="35"/>
      <c r="T131" s="35"/>
      <c r="U131" s="35"/>
      <c r="V131" s="36"/>
      <c r="W131" s="34">
        <f t="shared" ref="W131:W194" si="11">MIN(R131:U131)</f>
        <v>159699</v>
      </c>
    </row>
    <row r="132" spans="1:23">
      <c r="A132" s="20" t="s">
        <v>810</v>
      </c>
      <c r="B132" s="44">
        <v>1416062</v>
      </c>
      <c r="C132" s="13" t="s">
        <v>21</v>
      </c>
      <c r="D132" s="13" t="s">
        <v>23</v>
      </c>
      <c r="E132" s="13" t="s">
        <v>13</v>
      </c>
      <c r="F132" s="13" t="s">
        <v>359</v>
      </c>
      <c r="G132" s="15" t="s">
        <v>3</v>
      </c>
      <c r="H132" s="15" t="s">
        <v>494</v>
      </c>
      <c r="I132" s="15" t="str">
        <f t="shared" si="8"/>
        <v>2 Gm Nur (2)</v>
      </c>
      <c r="J132" s="14" t="s">
        <v>167</v>
      </c>
      <c r="K132" s="42">
        <v>2354</v>
      </c>
      <c r="L132" s="43">
        <v>262</v>
      </c>
      <c r="M132" s="21">
        <v>14</v>
      </c>
      <c r="N132" s="47">
        <v>3127.9</v>
      </c>
      <c r="O132" s="19">
        <f t="shared" si="9"/>
        <v>5.9473236999999998E-3</v>
      </c>
      <c r="P132" s="19">
        <f t="shared" si="10"/>
        <v>4.981613E-4</v>
      </c>
      <c r="Q132" s="18" t="e">
        <f>ROUNDDOWN(P132/#REF!,10)</f>
        <v>#REF!</v>
      </c>
      <c r="R132" s="33">
        <v>90845</v>
      </c>
      <c r="S132" s="35"/>
      <c r="T132" s="35"/>
      <c r="U132" s="35"/>
      <c r="V132" s="36"/>
      <c r="W132" s="34">
        <f t="shared" si="11"/>
        <v>90845</v>
      </c>
    </row>
    <row r="133" spans="1:23">
      <c r="A133" s="20" t="s">
        <v>811</v>
      </c>
      <c r="B133" s="44">
        <v>1416072</v>
      </c>
      <c r="C133" s="13" t="s">
        <v>21</v>
      </c>
      <c r="D133" s="13" t="s">
        <v>23</v>
      </c>
      <c r="E133" s="13" t="s">
        <v>14</v>
      </c>
      <c r="F133" s="13" t="s">
        <v>359</v>
      </c>
      <c r="G133" s="15" t="s">
        <v>3</v>
      </c>
      <c r="H133" s="15" t="s">
        <v>495</v>
      </c>
      <c r="I133" s="15" t="str">
        <f t="shared" si="8"/>
        <v>2 Gm Ostrów Mazowiecka (2)</v>
      </c>
      <c r="J133" s="14" t="s">
        <v>162</v>
      </c>
      <c r="K133" s="42">
        <v>12502</v>
      </c>
      <c r="L133" s="43">
        <v>1945</v>
      </c>
      <c r="M133" s="21">
        <v>54</v>
      </c>
      <c r="N133" s="47">
        <v>4192.72</v>
      </c>
      <c r="O133" s="19">
        <f t="shared" si="9"/>
        <v>4.3193088999999999E-3</v>
      </c>
      <c r="P133" s="19">
        <f t="shared" si="10"/>
        <v>2.0037244999999999E-3</v>
      </c>
      <c r="Q133" s="18" t="e">
        <f>ROUNDDOWN(P133/#REF!,10)</f>
        <v>#REF!</v>
      </c>
      <c r="R133" s="33">
        <v>365402</v>
      </c>
      <c r="S133" s="35"/>
      <c r="T133" s="35"/>
      <c r="U133" s="35"/>
      <c r="V133" s="36"/>
      <c r="W133" s="34">
        <f t="shared" si="11"/>
        <v>365402</v>
      </c>
    </row>
    <row r="134" spans="1:23">
      <c r="A134" s="20" t="s">
        <v>812</v>
      </c>
      <c r="B134" s="44">
        <v>1416082</v>
      </c>
      <c r="C134" s="13" t="s">
        <v>21</v>
      </c>
      <c r="D134" s="13" t="s">
        <v>23</v>
      </c>
      <c r="E134" s="13" t="s">
        <v>15</v>
      </c>
      <c r="F134" s="13" t="s">
        <v>359</v>
      </c>
      <c r="G134" s="15" t="s">
        <v>3</v>
      </c>
      <c r="H134" s="15" t="s">
        <v>496</v>
      </c>
      <c r="I134" s="15" t="str">
        <f t="shared" si="8"/>
        <v>2 Gm Stary Lubotyń (2)</v>
      </c>
      <c r="J134" s="14" t="s">
        <v>168</v>
      </c>
      <c r="K134" s="42">
        <v>3534</v>
      </c>
      <c r="L134" s="43">
        <v>560</v>
      </c>
      <c r="M134" s="21">
        <v>55</v>
      </c>
      <c r="N134" s="47">
        <v>3162.19</v>
      </c>
      <c r="O134" s="19">
        <f t="shared" si="9"/>
        <v>1.55631013E-2</v>
      </c>
      <c r="P134" s="19">
        <f t="shared" si="10"/>
        <v>2.7561078000000001E-3</v>
      </c>
      <c r="Q134" s="18" t="e">
        <f>ROUNDDOWN(P134/#REF!,10)</f>
        <v>#REF!</v>
      </c>
      <c r="R134" s="33">
        <v>502608</v>
      </c>
      <c r="S134" s="35"/>
      <c r="T134" s="35"/>
      <c r="U134" s="35"/>
      <c r="V134" s="36"/>
      <c r="W134" s="34">
        <f t="shared" si="11"/>
        <v>502608</v>
      </c>
    </row>
    <row r="135" spans="1:23">
      <c r="A135" s="20" t="s">
        <v>813</v>
      </c>
      <c r="B135" s="44">
        <v>1416092</v>
      </c>
      <c r="C135" s="13" t="s">
        <v>21</v>
      </c>
      <c r="D135" s="13" t="s">
        <v>23</v>
      </c>
      <c r="E135" s="13" t="s">
        <v>16</v>
      </c>
      <c r="F135" s="13" t="s">
        <v>359</v>
      </c>
      <c r="G135" s="15" t="s">
        <v>3</v>
      </c>
      <c r="H135" s="15" t="s">
        <v>497</v>
      </c>
      <c r="I135" s="15" t="str">
        <f t="shared" si="8"/>
        <v>2 Gm Szulborze Wielkie (2)</v>
      </c>
      <c r="J135" s="14" t="s">
        <v>169</v>
      </c>
      <c r="K135" s="42">
        <v>1442</v>
      </c>
      <c r="L135" s="43">
        <v>228</v>
      </c>
      <c r="M135" s="21">
        <v>14</v>
      </c>
      <c r="N135" s="47">
        <v>3426.84</v>
      </c>
      <c r="O135" s="19">
        <f t="shared" si="9"/>
        <v>9.7087378000000005E-3</v>
      </c>
      <c r="P135" s="19">
        <f t="shared" si="10"/>
        <v>6.4595720000000002E-4</v>
      </c>
      <c r="Q135" s="18" t="e">
        <f>ROUNDDOWN(P135/#REF!,10)</f>
        <v>#REF!</v>
      </c>
      <c r="R135" s="33">
        <v>117797</v>
      </c>
      <c r="S135" s="35"/>
      <c r="T135" s="35"/>
      <c r="U135" s="35"/>
      <c r="V135" s="36"/>
      <c r="W135" s="34">
        <f t="shared" si="11"/>
        <v>117797</v>
      </c>
    </row>
    <row r="136" spans="1:23" ht="20.25" customHeight="1">
      <c r="A136" s="20" t="s">
        <v>814</v>
      </c>
      <c r="B136" s="44">
        <v>1416102</v>
      </c>
      <c r="C136" s="13" t="s">
        <v>21</v>
      </c>
      <c r="D136" s="13" t="s">
        <v>23</v>
      </c>
      <c r="E136" s="13" t="s">
        <v>17</v>
      </c>
      <c r="F136" s="13" t="s">
        <v>359</v>
      </c>
      <c r="G136" s="15" t="s">
        <v>3</v>
      </c>
      <c r="H136" s="15" t="s">
        <v>498</v>
      </c>
      <c r="I136" s="15" t="str">
        <f t="shared" si="8"/>
        <v>2 Gm Wąsewo (2)</v>
      </c>
      <c r="J136" s="14" t="s">
        <v>170</v>
      </c>
      <c r="K136" s="42">
        <v>3886</v>
      </c>
      <c r="L136" s="43">
        <v>586</v>
      </c>
      <c r="M136" s="21">
        <v>35</v>
      </c>
      <c r="N136" s="47">
        <v>2901.3</v>
      </c>
      <c r="O136" s="19">
        <f t="shared" si="9"/>
        <v>9.0066906000000006E-3</v>
      </c>
      <c r="P136" s="19">
        <f t="shared" si="10"/>
        <v>1.8191571000000001E-3</v>
      </c>
      <c r="Q136" s="18" t="e">
        <f>ROUNDDOWN(P136/#REF!,10)</f>
        <v>#REF!</v>
      </c>
      <c r="R136" s="33">
        <v>331744</v>
      </c>
      <c r="S136" s="35"/>
      <c r="T136" s="35"/>
      <c r="U136" s="35"/>
      <c r="V136" s="36"/>
      <c r="W136" s="34">
        <f t="shared" si="11"/>
        <v>331744</v>
      </c>
    </row>
    <row r="137" spans="1:23">
      <c r="A137" s="20" t="s">
        <v>815</v>
      </c>
      <c r="B137" s="44">
        <v>1416112</v>
      </c>
      <c r="C137" s="13" t="s">
        <v>21</v>
      </c>
      <c r="D137" s="13" t="s">
        <v>23</v>
      </c>
      <c r="E137" s="13" t="s">
        <v>18</v>
      </c>
      <c r="F137" s="13" t="s">
        <v>359</v>
      </c>
      <c r="G137" s="15" t="s">
        <v>3</v>
      </c>
      <c r="H137" s="15" t="s">
        <v>499</v>
      </c>
      <c r="I137" s="15" t="str">
        <f t="shared" si="8"/>
        <v>2 Gm Zaręby Kościelne (2)</v>
      </c>
      <c r="J137" s="14" t="s">
        <v>171</v>
      </c>
      <c r="K137" s="42">
        <v>3239</v>
      </c>
      <c r="L137" s="43">
        <v>463</v>
      </c>
      <c r="M137" s="21">
        <v>22</v>
      </c>
      <c r="N137" s="47">
        <v>3773.74</v>
      </c>
      <c r="O137" s="19">
        <f t="shared" si="9"/>
        <v>6.7922197999999998E-3</v>
      </c>
      <c r="P137" s="19">
        <f t="shared" si="10"/>
        <v>8.333371E-4</v>
      </c>
      <c r="Q137" s="18" t="e">
        <f>ROUNDDOWN(P137/#REF!,10)</f>
        <v>#REF!</v>
      </c>
      <c r="R137" s="33">
        <v>151968</v>
      </c>
      <c r="S137" s="35"/>
      <c r="T137" s="35"/>
      <c r="U137" s="35"/>
      <c r="V137" s="36"/>
      <c r="W137" s="34">
        <f t="shared" si="11"/>
        <v>151968</v>
      </c>
    </row>
    <row r="138" spans="1:23">
      <c r="A138" s="20" t="s">
        <v>816</v>
      </c>
      <c r="B138" s="44">
        <v>1417011</v>
      </c>
      <c r="C138" s="13" t="s">
        <v>21</v>
      </c>
      <c r="D138" s="13" t="s">
        <v>24</v>
      </c>
      <c r="E138" s="13" t="s">
        <v>9</v>
      </c>
      <c r="F138" s="13" t="s">
        <v>358</v>
      </c>
      <c r="G138" s="15" t="s">
        <v>2</v>
      </c>
      <c r="H138" s="15" t="s">
        <v>500</v>
      </c>
      <c r="I138" s="15" t="str">
        <f t="shared" si="8"/>
        <v>1 M Józefów (1)</v>
      </c>
      <c r="J138" s="14" t="s">
        <v>40</v>
      </c>
      <c r="K138" s="42">
        <v>21139</v>
      </c>
      <c r="L138" s="43">
        <v>3582</v>
      </c>
      <c r="M138" s="21">
        <v>10</v>
      </c>
      <c r="N138" s="47">
        <v>6415</v>
      </c>
      <c r="O138" s="19">
        <f t="shared" si="9"/>
        <v>4.7305920000000003E-4</v>
      </c>
      <c r="P138" s="19">
        <f t="shared" si="10"/>
        <v>2.641462E-4</v>
      </c>
      <c r="Q138" s="18" t="e">
        <f>ROUNDDOWN(P138/#REF!,10)</f>
        <v>#REF!</v>
      </c>
      <c r="R138" s="33">
        <v>48170</v>
      </c>
      <c r="S138" s="35"/>
      <c r="T138" s="35"/>
      <c r="U138" s="35"/>
      <c r="V138" s="36"/>
      <c r="W138" s="34">
        <f t="shared" si="11"/>
        <v>48170</v>
      </c>
    </row>
    <row r="139" spans="1:23">
      <c r="A139" s="20" t="s">
        <v>817</v>
      </c>
      <c r="B139" s="44">
        <v>1417021</v>
      </c>
      <c r="C139" s="13" t="s">
        <v>21</v>
      </c>
      <c r="D139" s="13" t="s">
        <v>24</v>
      </c>
      <c r="E139" s="13" t="s">
        <v>8</v>
      </c>
      <c r="F139" s="13" t="s">
        <v>358</v>
      </c>
      <c r="G139" s="15" t="s">
        <v>2</v>
      </c>
      <c r="H139" s="15" t="s">
        <v>501</v>
      </c>
      <c r="I139" s="15" t="str">
        <f t="shared" si="8"/>
        <v>1 M Otwock (1)</v>
      </c>
      <c r="J139" s="14" t="s">
        <v>172</v>
      </c>
      <c r="K139" s="42">
        <v>43118</v>
      </c>
      <c r="L139" s="43">
        <v>6171</v>
      </c>
      <c r="M139" s="21">
        <v>60</v>
      </c>
      <c r="N139" s="47">
        <v>5333.33</v>
      </c>
      <c r="O139" s="19">
        <f t="shared" si="9"/>
        <v>1.3915302E-3</v>
      </c>
      <c r="P139" s="19">
        <f t="shared" si="10"/>
        <v>1.6100884000000001E-3</v>
      </c>
      <c r="Q139" s="18" t="e">
        <f>ROUNDDOWN(P139/#REF!,10)</f>
        <v>#REF!</v>
      </c>
      <c r="R139" s="33">
        <v>293618</v>
      </c>
      <c r="S139" s="35"/>
      <c r="T139" s="35"/>
      <c r="U139" s="35"/>
      <c r="V139" s="36"/>
      <c r="W139" s="34">
        <f t="shared" si="11"/>
        <v>293618</v>
      </c>
    </row>
    <row r="140" spans="1:23">
      <c r="A140" s="20" t="s">
        <v>818</v>
      </c>
      <c r="B140" s="44">
        <v>1417032</v>
      </c>
      <c r="C140" s="13" t="s">
        <v>21</v>
      </c>
      <c r="D140" s="13" t="s">
        <v>24</v>
      </c>
      <c r="E140" s="13" t="s">
        <v>10</v>
      </c>
      <c r="F140" s="13" t="s">
        <v>359</v>
      </c>
      <c r="G140" s="15" t="s">
        <v>3</v>
      </c>
      <c r="H140" s="15" t="s">
        <v>502</v>
      </c>
      <c r="I140" s="15" t="str">
        <f t="shared" si="8"/>
        <v>2 Gm Celestynów (2)</v>
      </c>
      <c r="J140" s="14" t="s">
        <v>173</v>
      </c>
      <c r="K140" s="42">
        <v>11632</v>
      </c>
      <c r="L140" s="43">
        <v>1855</v>
      </c>
      <c r="M140" s="21">
        <v>3</v>
      </c>
      <c r="N140" s="47">
        <v>6200.12</v>
      </c>
      <c r="O140" s="19">
        <f t="shared" si="9"/>
        <v>2.5790919999999997E-4</v>
      </c>
      <c r="P140" s="19">
        <f t="shared" si="10"/>
        <v>7.7163199999999993E-5</v>
      </c>
      <c r="Q140" s="18" t="e">
        <f>ROUNDDOWN(P140/#REF!,10)</f>
        <v>#REF!</v>
      </c>
      <c r="R140" s="33">
        <v>14071</v>
      </c>
      <c r="S140" s="35"/>
      <c r="T140" s="35"/>
      <c r="U140" s="35"/>
      <c r="V140" s="36"/>
      <c r="W140" s="34">
        <f t="shared" si="11"/>
        <v>14071</v>
      </c>
    </row>
    <row r="141" spans="1:23">
      <c r="A141" s="20" t="s">
        <v>819</v>
      </c>
      <c r="B141" s="44">
        <v>1417043</v>
      </c>
      <c r="C141" s="13" t="s">
        <v>21</v>
      </c>
      <c r="D141" s="13" t="s">
        <v>24</v>
      </c>
      <c r="E141" s="13" t="s">
        <v>11</v>
      </c>
      <c r="F141" s="13" t="s">
        <v>360</v>
      </c>
      <c r="G141" s="15" t="s">
        <v>4</v>
      </c>
      <c r="H141" s="15" t="s">
        <v>503</v>
      </c>
      <c r="I141" s="15" t="str">
        <f t="shared" si="8"/>
        <v>3 M-Gm Karczew (3)</v>
      </c>
      <c r="J141" s="14" t="s">
        <v>174</v>
      </c>
      <c r="K141" s="42">
        <v>15775</v>
      </c>
      <c r="L141" s="43">
        <v>2381</v>
      </c>
      <c r="M141" s="21">
        <v>3</v>
      </c>
      <c r="N141" s="47">
        <v>7247.41</v>
      </c>
      <c r="O141" s="19">
        <f t="shared" si="9"/>
        <v>1.9017430000000001E-4</v>
      </c>
      <c r="P141" s="19">
        <f t="shared" si="10"/>
        <v>6.2478100000000001E-5</v>
      </c>
      <c r="Q141" s="18" t="e">
        <f>ROUNDDOWN(P141/#REF!,10)</f>
        <v>#REF!</v>
      </c>
      <c r="R141" s="33">
        <v>11393</v>
      </c>
      <c r="S141" s="35"/>
      <c r="T141" s="35"/>
      <c r="U141" s="35"/>
      <c r="V141" s="36"/>
      <c r="W141" s="34">
        <f t="shared" si="11"/>
        <v>11393</v>
      </c>
    </row>
    <row r="142" spans="1:23">
      <c r="A142" s="20" t="s">
        <v>820</v>
      </c>
      <c r="B142" s="44">
        <v>1417052</v>
      </c>
      <c r="C142" s="13" t="s">
        <v>21</v>
      </c>
      <c r="D142" s="13" t="s">
        <v>24</v>
      </c>
      <c r="E142" s="13" t="s">
        <v>12</v>
      </c>
      <c r="F142" s="13" t="s">
        <v>359</v>
      </c>
      <c r="G142" s="15" t="s">
        <v>3</v>
      </c>
      <c r="H142" s="15" t="s">
        <v>504</v>
      </c>
      <c r="I142" s="15" t="str">
        <f t="shared" si="8"/>
        <v>2 Gm Kołbiel (2)</v>
      </c>
      <c r="J142" s="14" t="s">
        <v>175</v>
      </c>
      <c r="K142" s="42">
        <v>8316</v>
      </c>
      <c r="L142" s="43">
        <v>1364</v>
      </c>
      <c r="M142" s="21">
        <v>14</v>
      </c>
      <c r="N142" s="47">
        <v>5536.4</v>
      </c>
      <c r="O142" s="19">
        <f t="shared" si="9"/>
        <v>1.6835016E-3</v>
      </c>
      <c r="P142" s="19">
        <f t="shared" si="10"/>
        <v>4.1476339999999999E-4</v>
      </c>
      <c r="Q142" s="18" t="e">
        <f>ROUNDDOWN(P142/#REF!,10)</f>
        <v>#REF!</v>
      </c>
      <c r="R142" s="33">
        <v>75637</v>
      </c>
      <c r="S142" s="35"/>
      <c r="T142" s="35"/>
      <c r="U142" s="35"/>
      <c r="V142" s="36"/>
      <c r="W142" s="34">
        <f t="shared" si="11"/>
        <v>75637</v>
      </c>
    </row>
    <row r="143" spans="1:23">
      <c r="A143" s="20" t="s">
        <v>821</v>
      </c>
      <c r="B143" s="44">
        <v>1417063</v>
      </c>
      <c r="C143" s="13" t="s">
        <v>21</v>
      </c>
      <c r="D143" s="13" t="s">
        <v>24</v>
      </c>
      <c r="E143" s="13" t="s">
        <v>13</v>
      </c>
      <c r="F143" s="13" t="s">
        <v>359</v>
      </c>
      <c r="G143" s="15" t="s">
        <v>3</v>
      </c>
      <c r="H143" s="15" t="s">
        <v>505</v>
      </c>
      <c r="I143" s="15" t="str">
        <f t="shared" si="8"/>
        <v>2 Gm Osieck (3)</v>
      </c>
      <c r="J143" s="14" t="s">
        <v>176</v>
      </c>
      <c r="K143" s="42">
        <v>3637</v>
      </c>
      <c r="L143" s="43">
        <v>627</v>
      </c>
      <c r="M143" s="21">
        <v>12</v>
      </c>
      <c r="N143" s="47">
        <v>4687.75</v>
      </c>
      <c r="O143" s="19">
        <f t="shared" si="9"/>
        <v>3.2994226E-3</v>
      </c>
      <c r="P143" s="19">
        <f t="shared" si="10"/>
        <v>4.4130720000000001E-4</v>
      </c>
      <c r="Q143" s="18" t="e">
        <f>ROUNDDOWN(P143/#REF!,10)</f>
        <v>#REF!</v>
      </c>
      <c r="R143" s="33">
        <v>80477</v>
      </c>
      <c r="S143" s="35"/>
      <c r="T143" s="35"/>
      <c r="U143" s="35"/>
      <c r="V143" s="36"/>
      <c r="W143" s="34">
        <f t="shared" si="11"/>
        <v>80477</v>
      </c>
    </row>
    <row r="144" spans="1:23">
      <c r="A144" s="20" t="s">
        <v>822</v>
      </c>
      <c r="B144" s="44">
        <v>1417072</v>
      </c>
      <c r="C144" s="13" t="s">
        <v>21</v>
      </c>
      <c r="D144" s="13" t="s">
        <v>24</v>
      </c>
      <c r="E144" s="13" t="s">
        <v>14</v>
      </c>
      <c r="F144" s="13" t="s">
        <v>359</v>
      </c>
      <c r="G144" s="15" t="s">
        <v>3</v>
      </c>
      <c r="H144" s="15" t="s">
        <v>506</v>
      </c>
      <c r="I144" s="15" t="str">
        <f t="shared" si="8"/>
        <v>2 Gm Sobienie-Jeziory (2)</v>
      </c>
      <c r="J144" s="14" t="s">
        <v>177</v>
      </c>
      <c r="K144" s="42">
        <v>6163</v>
      </c>
      <c r="L144" s="43">
        <v>981</v>
      </c>
      <c r="M144" s="21">
        <v>2</v>
      </c>
      <c r="N144" s="47">
        <v>4800.34</v>
      </c>
      <c r="O144" s="19">
        <f t="shared" si="9"/>
        <v>3.2451719999999998E-4</v>
      </c>
      <c r="P144" s="19">
        <f t="shared" si="10"/>
        <v>6.6318500000000005E-5</v>
      </c>
      <c r="Q144" s="18" t="e">
        <f>ROUNDDOWN(P144/#REF!,10)</f>
        <v>#REF!</v>
      </c>
      <c r="R144" s="33">
        <v>12093</v>
      </c>
      <c r="S144" s="35"/>
      <c r="T144" s="35"/>
      <c r="U144" s="35"/>
      <c r="V144" s="36"/>
      <c r="W144" s="34">
        <f t="shared" si="11"/>
        <v>12093</v>
      </c>
    </row>
    <row r="145" spans="1:23">
      <c r="A145" s="20" t="s">
        <v>823</v>
      </c>
      <c r="B145" s="44">
        <v>1417082</v>
      </c>
      <c r="C145" s="13" t="s">
        <v>21</v>
      </c>
      <c r="D145" s="13" t="s">
        <v>24</v>
      </c>
      <c r="E145" s="13" t="s">
        <v>15</v>
      </c>
      <c r="F145" s="13" t="s">
        <v>359</v>
      </c>
      <c r="G145" s="15" t="s">
        <v>3</v>
      </c>
      <c r="H145" s="15" t="s">
        <v>507</v>
      </c>
      <c r="I145" s="15" t="str">
        <f t="shared" si="8"/>
        <v>2 Gm Wiązowna (2)</v>
      </c>
      <c r="J145" s="14" t="s">
        <v>178</v>
      </c>
      <c r="K145" s="42">
        <v>16528</v>
      </c>
      <c r="L145" s="43">
        <v>3201</v>
      </c>
      <c r="M145" s="21">
        <v>20</v>
      </c>
      <c r="N145" s="47">
        <v>7154.57</v>
      </c>
      <c r="O145" s="19">
        <f t="shared" si="9"/>
        <v>1.2100677E-3</v>
      </c>
      <c r="P145" s="19">
        <f t="shared" si="10"/>
        <v>5.4139189999999999E-4</v>
      </c>
      <c r="Q145" s="18" t="e">
        <f>ROUNDDOWN(P145/#REF!,10)</f>
        <v>#REF!</v>
      </c>
      <c r="R145" s="33">
        <v>98729</v>
      </c>
      <c r="S145" s="35"/>
      <c r="T145" s="35"/>
      <c r="U145" s="35"/>
      <c r="V145" s="36"/>
      <c r="W145" s="34">
        <f t="shared" si="11"/>
        <v>98729</v>
      </c>
    </row>
    <row r="146" spans="1:23">
      <c r="A146" s="20" t="s">
        <v>824</v>
      </c>
      <c r="B146" s="44">
        <v>1418013</v>
      </c>
      <c r="C146" s="13" t="s">
        <v>21</v>
      </c>
      <c r="D146" s="13" t="s">
        <v>25</v>
      </c>
      <c r="E146" s="13" t="s">
        <v>9</v>
      </c>
      <c r="F146" s="13" t="s">
        <v>360</v>
      </c>
      <c r="G146" s="15" t="s">
        <v>4</v>
      </c>
      <c r="H146" s="15" t="s">
        <v>508</v>
      </c>
      <c r="I146" s="15" t="str">
        <f t="shared" si="8"/>
        <v>3 M-Gm Góra Kalwaria (3)</v>
      </c>
      <c r="J146" s="14" t="s">
        <v>179</v>
      </c>
      <c r="K146" s="42">
        <v>28823</v>
      </c>
      <c r="L146" s="43">
        <v>4484</v>
      </c>
      <c r="M146" s="21">
        <v>10</v>
      </c>
      <c r="N146" s="47">
        <v>6184.33</v>
      </c>
      <c r="O146" s="19">
        <f t="shared" si="9"/>
        <v>3.4694510000000001E-4</v>
      </c>
      <c r="P146" s="19">
        <f t="shared" si="10"/>
        <v>2.5155540000000001E-4</v>
      </c>
      <c r="Q146" s="18" t="e">
        <f>ROUNDDOWN(P146/#REF!,10)</f>
        <v>#REF!</v>
      </c>
      <c r="R146" s="33">
        <v>45874</v>
      </c>
      <c r="S146" s="35"/>
      <c r="T146" s="35"/>
      <c r="U146" s="35"/>
      <c r="V146" s="36"/>
      <c r="W146" s="34">
        <f t="shared" si="11"/>
        <v>45874</v>
      </c>
    </row>
    <row r="147" spans="1:23" ht="20.25" customHeight="1">
      <c r="A147" s="20" t="s">
        <v>825</v>
      </c>
      <c r="B147" s="44">
        <v>1418023</v>
      </c>
      <c r="C147" s="13" t="s">
        <v>21</v>
      </c>
      <c r="D147" s="13" t="s">
        <v>25</v>
      </c>
      <c r="E147" s="13" t="s">
        <v>8</v>
      </c>
      <c r="F147" s="13" t="s">
        <v>360</v>
      </c>
      <c r="G147" s="15" t="s">
        <v>4</v>
      </c>
      <c r="H147" s="15" t="s">
        <v>509</v>
      </c>
      <c r="I147" s="15" t="str">
        <f t="shared" si="8"/>
        <v>3 M-Gm Konstancin-Jeziorna (3)</v>
      </c>
      <c r="J147" s="14" t="s">
        <v>180</v>
      </c>
      <c r="K147" s="42">
        <v>24865</v>
      </c>
      <c r="L147" s="43">
        <v>3585</v>
      </c>
      <c r="M147" s="21">
        <v>13</v>
      </c>
      <c r="N147" s="47">
        <v>8129.01</v>
      </c>
      <c r="O147" s="19">
        <f t="shared" si="9"/>
        <v>5.2282320000000002E-4</v>
      </c>
      <c r="P147" s="19">
        <f t="shared" si="10"/>
        <v>2.305718E-4</v>
      </c>
      <c r="Q147" s="18" t="e">
        <f>ROUNDDOWN(P147/#REF!,10)</f>
        <v>#REF!</v>
      </c>
      <c r="R147" s="33">
        <v>42047</v>
      </c>
      <c r="S147" s="35"/>
      <c r="T147" s="35"/>
      <c r="U147" s="35"/>
      <c r="V147" s="36"/>
      <c r="W147" s="34">
        <f t="shared" si="11"/>
        <v>42047</v>
      </c>
    </row>
    <row r="148" spans="1:23">
      <c r="A148" s="20" t="s">
        <v>826</v>
      </c>
      <c r="B148" s="44">
        <v>1418032</v>
      </c>
      <c r="C148" s="13" t="s">
        <v>21</v>
      </c>
      <c r="D148" s="13" t="s">
        <v>25</v>
      </c>
      <c r="E148" s="13" t="s">
        <v>10</v>
      </c>
      <c r="F148" s="13" t="s">
        <v>359</v>
      </c>
      <c r="G148" s="15" t="s">
        <v>3</v>
      </c>
      <c r="H148" s="15" t="s">
        <v>510</v>
      </c>
      <c r="I148" s="15" t="str">
        <f t="shared" si="8"/>
        <v>2 Gm Lesznowola (2)</v>
      </c>
      <c r="J148" s="14" t="s">
        <v>181</v>
      </c>
      <c r="K148" s="42">
        <v>41459</v>
      </c>
      <c r="L148" s="43">
        <v>8074</v>
      </c>
      <c r="M148" s="21">
        <v>1</v>
      </c>
      <c r="N148" s="47">
        <v>7612.81</v>
      </c>
      <c r="O148" s="19">
        <f t="shared" si="9"/>
        <v>2.41202E-5</v>
      </c>
      <c r="P148" s="19">
        <f t="shared" si="10"/>
        <v>2.5581399999999999E-5</v>
      </c>
      <c r="Q148" s="18" t="e">
        <f>ROUNDDOWN(P148/#REF!,10)</f>
        <v>#REF!</v>
      </c>
      <c r="R148" s="33">
        <v>4665</v>
      </c>
      <c r="S148" s="35"/>
      <c r="T148" s="35"/>
      <c r="U148" s="35"/>
      <c r="V148" s="36"/>
      <c r="W148" s="34">
        <f t="shared" si="11"/>
        <v>4665</v>
      </c>
    </row>
    <row r="149" spans="1:23" ht="20.25" customHeight="1">
      <c r="A149" s="20" t="s">
        <v>827</v>
      </c>
      <c r="B149" s="44">
        <v>1418043</v>
      </c>
      <c r="C149" s="13" t="s">
        <v>21</v>
      </c>
      <c r="D149" s="13" t="s">
        <v>25</v>
      </c>
      <c r="E149" s="13" t="s">
        <v>11</v>
      </c>
      <c r="F149" s="13" t="s">
        <v>360</v>
      </c>
      <c r="G149" s="15" t="s">
        <v>4</v>
      </c>
      <c r="H149" s="15" t="s">
        <v>511</v>
      </c>
      <c r="I149" s="15" t="str">
        <f t="shared" si="8"/>
        <v>3 M-Gm Piaseczno (3)</v>
      </c>
      <c r="J149" s="14" t="s">
        <v>182</v>
      </c>
      <c r="K149" s="42">
        <v>98414</v>
      </c>
      <c r="L149" s="43">
        <v>16785</v>
      </c>
      <c r="M149" s="21">
        <v>18</v>
      </c>
      <c r="N149" s="47">
        <v>6626.12</v>
      </c>
      <c r="O149" s="19">
        <f t="shared" si="9"/>
        <v>1.829008E-4</v>
      </c>
      <c r="P149" s="19">
        <f t="shared" si="10"/>
        <v>4.6331630000000001E-4</v>
      </c>
      <c r="Q149" s="18" t="e">
        <f>ROUNDDOWN(P149/#REF!,10)</f>
        <v>#REF!</v>
      </c>
      <c r="R149" s="33">
        <v>84491</v>
      </c>
      <c r="S149" s="35"/>
      <c r="T149" s="35"/>
      <c r="U149" s="35"/>
      <c r="V149" s="36"/>
      <c r="W149" s="34">
        <f t="shared" si="11"/>
        <v>84491</v>
      </c>
    </row>
    <row r="150" spans="1:23">
      <c r="A150" s="20" t="s">
        <v>828</v>
      </c>
      <c r="B150" s="44">
        <v>1418052</v>
      </c>
      <c r="C150" s="13" t="s">
        <v>21</v>
      </c>
      <c r="D150" s="13" t="s">
        <v>25</v>
      </c>
      <c r="E150" s="13" t="s">
        <v>12</v>
      </c>
      <c r="F150" s="13" t="s">
        <v>359</v>
      </c>
      <c r="G150" s="15" t="s">
        <v>3</v>
      </c>
      <c r="H150" s="15" t="s">
        <v>512</v>
      </c>
      <c r="I150" s="15" t="str">
        <f t="shared" si="8"/>
        <v>2 Gm Prażmów (2)</v>
      </c>
      <c r="J150" s="14" t="s">
        <v>183</v>
      </c>
      <c r="K150" s="42">
        <v>13971</v>
      </c>
      <c r="L150" s="43">
        <v>2451</v>
      </c>
      <c r="M150" s="21">
        <v>6</v>
      </c>
      <c r="N150" s="47">
        <v>5769.16</v>
      </c>
      <c r="O150" s="19">
        <f t="shared" si="9"/>
        <v>4.2946100000000001E-4</v>
      </c>
      <c r="P150" s="19">
        <f t="shared" si="10"/>
        <v>1.824544E-4</v>
      </c>
      <c r="Q150" s="18" t="e">
        <f>ROUNDDOWN(P150/#REF!,10)</f>
        <v>#REF!</v>
      </c>
      <c r="R150" s="33">
        <v>33272</v>
      </c>
      <c r="S150" s="35"/>
      <c r="T150" s="35"/>
      <c r="U150" s="35"/>
      <c r="V150" s="36"/>
      <c r="W150" s="34">
        <f t="shared" si="11"/>
        <v>33272</v>
      </c>
    </row>
    <row r="151" spans="1:23">
      <c r="A151" s="20" t="s">
        <v>829</v>
      </c>
      <c r="B151" s="44">
        <v>1418063</v>
      </c>
      <c r="C151" s="13" t="s">
        <v>21</v>
      </c>
      <c r="D151" s="13" t="s">
        <v>25</v>
      </c>
      <c r="E151" s="13" t="s">
        <v>13</v>
      </c>
      <c r="F151" s="13" t="s">
        <v>360</v>
      </c>
      <c r="G151" s="15" t="s">
        <v>4</v>
      </c>
      <c r="H151" s="15" t="s">
        <v>513</v>
      </c>
      <c r="I151" s="15" t="str">
        <f t="shared" si="8"/>
        <v>3 M-Gm Tarczyn (3)</v>
      </c>
      <c r="J151" s="14" t="s">
        <v>184</v>
      </c>
      <c r="K151" s="42">
        <v>12777</v>
      </c>
      <c r="L151" s="43">
        <v>1973</v>
      </c>
      <c r="M151" s="21">
        <v>5</v>
      </c>
      <c r="N151" s="47">
        <v>6807.81</v>
      </c>
      <c r="O151" s="19">
        <f t="shared" si="9"/>
        <v>3.9132810000000001E-4</v>
      </c>
      <c r="P151" s="19">
        <f t="shared" si="10"/>
        <v>1.1341240000000001E-4</v>
      </c>
      <c r="Q151" s="18" t="e">
        <f>ROUNDDOWN(P151/#REF!,10)</f>
        <v>#REF!</v>
      </c>
      <c r="R151" s="33">
        <v>20682</v>
      </c>
      <c r="S151" s="35"/>
      <c r="T151" s="35"/>
      <c r="U151" s="35"/>
      <c r="V151" s="36"/>
      <c r="W151" s="34">
        <f t="shared" si="11"/>
        <v>20682</v>
      </c>
    </row>
    <row r="152" spans="1:23">
      <c r="A152" s="20" t="s">
        <v>830</v>
      </c>
      <c r="B152" s="44">
        <v>1419012</v>
      </c>
      <c r="C152" s="13" t="s">
        <v>21</v>
      </c>
      <c r="D152" s="13" t="s">
        <v>26</v>
      </c>
      <c r="E152" s="13" t="s">
        <v>9</v>
      </c>
      <c r="F152" s="13" t="s">
        <v>359</v>
      </c>
      <c r="G152" s="15" t="s">
        <v>3</v>
      </c>
      <c r="H152" s="15" t="s">
        <v>514</v>
      </c>
      <c r="I152" s="15" t="str">
        <f t="shared" si="8"/>
        <v>2 Gm Bielsk (2)</v>
      </c>
      <c r="J152" s="14" t="s">
        <v>185</v>
      </c>
      <c r="K152" s="42">
        <v>8750</v>
      </c>
      <c r="L152" s="43">
        <v>1267</v>
      </c>
      <c r="M152" s="21">
        <v>26</v>
      </c>
      <c r="N152" s="47">
        <v>4268.3500000000004</v>
      </c>
      <c r="O152" s="19">
        <f t="shared" si="9"/>
        <v>2.9714285000000001E-3</v>
      </c>
      <c r="P152" s="19">
        <f t="shared" si="10"/>
        <v>8.8202690000000004E-4</v>
      </c>
      <c r="Q152" s="18" t="e">
        <f>ROUNDDOWN(P152/#REF!,10)</f>
        <v>#REF!</v>
      </c>
      <c r="R152" s="33">
        <v>160848</v>
      </c>
      <c r="S152" s="35"/>
      <c r="T152" s="35"/>
      <c r="U152" s="35"/>
      <c r="V152" s="36"/>
      <c r="W152" s="34">
        <f t="shared" si="11"/>
        <v>160848</v>
      </c>
    </row>
    <row r="153" spans="1:23" ht="20.25" customHeight="1">
      <c r="A153" s="20" t="s">
        <v>831</v>
      </c>
      <c r="B153" s="44">
        <v>1419023</v>
      </c>
      <c r="C153" s="13" t="s">
        <v>21</v>
      </c>
      <c r="D153" s="13" t="s">
        <v>26</v>
      </c>
      <c r="E153" s="13" t="s">
        <v>8</v>
      </c>
      <c r="F153" s="13" t="s">
        <v>359</v>
      </c>
      <c r="G153" s="15" t="s">
        <v>3</v>
      </c>
      <c r="H153" s="15" t="s">
        <v>515</v>
      </c>
      <c r="I153" s="15" t="str">
        <f t="shared" si="8"/>
        <v>2 Gm Bodzanów (3)</v>
      </c>
      <c r="J153" s="14" t="s">
        <v>186</v>
      </c>
      <c r="K153" s="42">
        <v>7617</v>
      </c>
      <c r="L153" s="43">
        <v>1078</v>
      </c>
      <c r="M153" s="21">
        <v>30</v>
      </c>
      <c r="N153" s="47">
        <v>4440.8</v>
      </c>
      <c r="O153" s="19">
        <f t="shared" si="9"/>
        <v>3.9385584000000001E-3</v>
      </c>
      <c r="P153" s="19">
        <f t="shared" si="10"/>
        <v>9.560813E-4</v>
      </c>
      <c r="Q153" s="18" t="e">
        <f>ROUNDDOWN(P153/#REF!,10)</f>
        <v>#REF!</v>
      </c>
      <c r="R153" s="33">
        <v>174352</v>
      </c>
      <c r="S153" s="35"/>
      <c r="T153" s="35"/>
      <c r="U153" s="35"/>
      <c r="V153" s="36"/>
      <c r="W153" s="34">
        <f t="shared" si="11"/>
        <v>174352</v>
      </c>
    </row>
    <row r="154" spans="1:23">
      <c r="A154" s="20" t="s">
        <v>832</v>
      </c>
      <c r="B154" s="44">
        <v>1419032</v>
      </c>
      <c r="C154" s="13" t="s">
        <v>21</v>
      </c>
      <c r="D154" s="13" t="s">
        <v>26</v>
      </c>
      <c r="E154" s="13" t="s">
        <v>10</v>
      </c>
      <c r="F154" s="13" t="s">
        <v>359</v>
      </c>
      <c r="G154" s="15" t="s">
        <v>3</v>
      </c>
      <c r="H154" s="15" t="s">
        <v>516</v>
      </c>
      <c r="I154" s="15" t="str">
        <f t="shared" si="8"/>
        <v>2 Gm Brudzeń Duży (2)</v>
      </c>
      <c r="J154" s="14" t="s">
        <v>187</v>
      </c>
      <c r="K154" s="42">
        <v>8094</v>
      </c>
      <c r="L154" s="43">
        <v>1262</v>
      </c>
      <c r="M154" s="21">
        <v>7</v>
      </c>
      <c r="N154" s="47">
        <v>4786.82</v>
      </c>
      <c r="O154" s="19">
        <f t="shared" si="9"/>
        <v>8.6483809999999997E-4</v>
      </c>
      <c r="P154" s="19">
        <f t="shared" si="10"/>
        <v>2.280064E-4</v>
      </c>
      <c r="Q154" s="18" t="e">
        <f>ROUNDDOWN(P154/#REF!,10)</f>
        <v>#REF!</v>
      </c>
      <c r="R154" s="33">
        <v>41579</v>
      </c>
      <c r="S154" s="35"/>
      <c r="T154" s="35"/>
      <c r="U154" s="35"/>
      <c r="V154" s="36"/>
      <c r="W154" s="34">
        <f t="shared" si="11"/>
        <v>41579</v>
      </c>
    </row>
    <row r="155" spans="1:23">
      <c r="A155" s="20" t="s">
        <v>833</v>
      </c>
      <c r="B155" s="44">
        <v>1419042</v>
      </c>
      <c r="C155" s="13" t="s">
        <v>21</v>
      </c>
      <c r="D155" s="13" t="s">
        <v>26</v>
      </c>
      <c r="E155" s="13" t="s">
        <v>11</v>
      </c>
      <c r="F155" s="13" t="s">
        <v>359</v>
      </c>
      <c r="G155" s="15" t="s">
        <v>3</v>
      </c>
      <c r="H155" s="15" t="s">
        <v>517</v>
      </c>
      <c r="I155" s="15" t="str">
        <f t="shared" si="8"/>
        <v>2 Gm Bulkowo (2)</v>
      </c>
      <c r="J155" s="14" t="s">
        <v>188</v>
      </c>
      <c r="K155" s="42">
        <v>5091</v>
      </c>
      <c r="L155" s="43">
        <v>713</v>
      </c>
      <c r="M155" s="21">
        <v>28</v>
      </c>
      <c r="N155" s="47">
        <v>3666.18</v>
      </c>
      <c r="O155" s="19">
        <f t="shared" si="9"/>
        <v>5.4999017000000004E-3</v>
      </c>
      <c r="P155" s="19">
        <f t="shared" si="10"/>
        <v>1.0696227999999999E-3</v>
      </c>
      <c r="Q155" s="18" t="e">
        <f>ROUNDDOWN(P155/#REF!,10)</f>
        <v>#REF!</v>
      </c>
      <c r="R155" s="33">
        <v>195058</v>
      </c>
      <c r="S155" s="35"/>
      <c r="T155" s="35"/>
      <c r="U155" s="35"/>
      <c r="V155" s="36"/>
      <c r="W155" s="34">
        <f t="shared" si="11"/>
        <v>195058</v>
      </c>
    </row>
    <row r="156" spans="1:23">
      <c r="A156" s="20" t="s">
        <v>834</v>
      </c>
      <c r="B156" s="44">
        <v>1419053</v>
      </c>
      <c r="C156" s="13" t="s">
        <v>21</v>
      </c>
      <c r="D156" s="13" t="s">
        <v>26</v>
      </c>
      <c r="E156" s="13" t="s">
        <v>12</v>
      </c>
      <c r="F156" s="13" t="s">
        <v>360</v>
      </c>
      <c r="G156" s="15" t="s">
        <v>4</v>
      </c>
      <c r="H156" s="15" t="s">
        <v>518</v>
      </c>
      <c r="I156" s="15" t="str">
        <f t="shared" si="8"/>
        <v>3 M-Gm Drobin (3)</v>
      </c>
      <c r="J156" s="14" t="s">
        <v>189</v>
      </c>
      <c r="K156" s="42">
        <v>7109</v>
      </c>
      <c r="L156" s="43">
        <v>1091</v>
      </c>
      <c r="M156" s="21">
        <v>85</v>
      </c>
      <c r="N156" s="47">
        <v>3588.18</v>
      </c>
      <c r="O156" s="19">
        <f t="shared" si="9"/>
        <v>1.19566746E-2</v>
      </c>
      <c r="P156" s="19">
        <f t="shared" si="10"/>
        <v>3.6354731000000002E-3</v>
      </c>
      <c r="Q156" s="18" t="e">
        <f>ROUNDDOWN(P156/#REF!,10)</f>
        <v>#REF!</v>
      </c>
      <c r="R156" s="33">
        <v>662971</v>
      </c>
      <c r="S156" s="35"/>
      <c r="T156" s="35"/>
      <c r="U156" s="35"/>
      <c r="V156" s="36"/>
      <c r="W156" s="34">
        <f t="shared" si="11"/>
        <v>662971</v>
      </c>
    </row>
    <row r="157" spans="1:23">
      <c r="A157" s="20" t="s">
        <v>835</v>
      </c>
      <c r="B157" s="44">
        <v>1419063</v>
      </c>
      <c r="C157" s="13" t="s">
        <v>21</v>
      </c>
      <c r="D157" s="13" t="s">
        <v>26</v>
      </c>
      <c r="E157" s="13" t="s">
        <v>13</v>
      </c>
      <c r="F157" s="13" t="s">
        <v>360</v>
      </c>
      <c r="G157" s="15" t="s">
        <v>4</v>
      </c>
      <c r="H157" s="15" t="s">
        <v>519</v>
      </c>
      <c r="I157" s="15" t="str">
        <f t="shared" si="8"/>
        <v>3 M-Gm Gąbin (3)</v>
      </c>
      <c r="J157" s="14" t="s">
        <v>190</v>
      </c>
      <c r="K157" s="42">
        <v>11040</v>
      </c>
      <c r="L157" s="43">
        <v>1542</v>
      </c>
      <c r="M157" s="21">
        <v>71</v>
      </c>
      <c r="N157" s="47">
        <v>4130.96</v>
      </c>
      <c r="O157" s="19">
        <f t="shared" si="9"/>
        <v>6.4311593999999998E-3</v>
      </c>
      <c r="P157" s="19">
        <f t="shared" si="10"/>
        <v>2.4006156999999998E-3</v>
      </c>
      <c r="Q157" s="18" t="e">
        <f>ROUNDDOWN(P157/#REF!,10)</f>
        <v>#REF!</v>
      </c>
      <c r="R157" s="33">
        <v>437780</v>
      </c>
      <c r="S157" s="35"/>
      <c r="T157" s="35"/>
      <c r="U157" s="35"/>
      <c r="V157" s="36"/>
      <c r="W157" s="34">
        <f t="shared" si="11"/>
        <v>437780</v>
      </c>
    </row>
    <row r="158" spans="1:23">
      <c r="A158" s="20" t="s">
        <v>836</v>
      </c>
      <c r="B158" s="44">
        <v>1419072</v>
      </c>
      <c r="C158" s="13" t="s">
        <v>21</v>
      </c>
      <c r="D158" s="13" t="s">
        <v>26</v>
      </c>
      <c r="E158" s="13" t="s">
        <v>14</v>
      </c>
      <c r="F158" s="13" t="s">
        <v>359</v>
      </c>
      <c r="G158" s="15" t="s">
        <v>3</v>
      </c>
      <c r="H158" s="15" t="s">
        <v>520</v>
      </c>
      <c r="I158" s="15" t="str">
        <f t="shared" si="8"/>
        <v>2 Gm Łąck (2)</v>
      </c>
      <c r="J158" s="14" t="s">
        <v>191</v>
      </c>
      <c r="K158" s="42">
        <v>5412</v>
      </c>
      <c r="L158" s="43">
        <v>809</v>
      </c>
      <c r="M158" s="21">
        <v>32</v>
      </c>
      <c r="N158" s="47">
        <v>5831.68</v>
      </c>
      <c r="O158" s="19">
        <f t="shared" si="9"/>
        <v>5.9127863999999999E-3</v>
      </c>
      <c r="P158" s="19">
        <f t="shared" si="10"/>
        <v>8.2025139999999995E-4</v>
      </c>
      <c r="Q158" s="18" t="e">
        <f>ROUNDDOWN(P158/#REF!,10)</f>
        <v>#REF!</v>
      </c>
      <c r="R158" s="33">
        <v>149582</v>
      </c>
      <c r="S158" s="35"/>
      <c r="T158" s="35"/>
      <c r="U158" s="35"/>
      <c r="V158" s="36"/>
      <c r="W158" s="34">
        <f t="shared" si="11"/>
        <v>149582</v>
      </c>
    </row>
    <row r="159" spans="1:23">
      <c r="A159" s="20" t="s">
        <v>837</v>
      </c>
      <c r="B159" s="44">
        <v>1419082</v>
      </c>
      <c r="C159" s="13" t="s">
        <v>21</v>
      </c>
      <c r="D159" s="13" t="s">
        <v>26</v>
      </c>
      <c r="E159" s="13" t="s">
        <v>15</v>
      </c>
      <c r="F159" s="13" t="s">
        <v>359</v>
      </c>
      <c r="G159" s="15" t="s">
        <v>3</v>
      </c>
      <c r="H159" s="15" t="s">
        <v>521</v>
      </c>
      <c r="I159" s="15" t="str">
        <f t="shared" si="8"/>
        <v>2 Gm Mała Wieś (2)</v>
      </c>
      <c r="J159" s="14" t="s">
        <v>192</v>
      </c>
      <c r="K159" s="42">
        <v>5517</v>
      </c>
      <c r="L159" s="43">
        <v>737</v>
      </c>
      <c r="M159" s="21">
        <v>24</v>
      </c>
      <c r="N159" s="47">
        <v>3366.87</v>
      </c>
      <c r="O159" s="19">
        <f t="shared" si="9"/>
        <v>4.3501903E-3</v>
      </c>
      <c r="P159" s="19">
        <f t="shared" si="10"/>
        <v>9.5224649999999997E-4</v>
      </c>
      <c r="Q159" s="18" t="e">
        <f>ROUNDDOWN(P159/#REF!,10)</f>
        <v>#REF!</v>
      </c>
      <c r="R159" s="33">
        <v>173653</v>
      </c>
      <c r="S159" s="35"/>
      <c r="T159" s="35"/>
      <c r="U159" s="35"/>
      <c r="V159" s="36"/>
      <c r="W159" s="34">
        <f t="shared" si="11"/>
        <v>173653</v>
      </c>
    </row>
    <row r="160" spans="1:23">
      <c r="A160" s="20" t="s">
        <v>838</v>
      </c>
      <c r="B160" s="44">
        <v>1419092</v>
      </c>
      <c r="C160" s="13" t="s">
        <v>21</v>
      </c>
      <c r="D160" s="13" t="s">
        <v>26</v>
      </c>
      <c r="E160" s="13" t="s">
        <v>16</v>
      </c>
      <c r="F160" s="13" t="s">
        <v>359</v>
      </c>
      <c r="G160" s="15" t="s">
        <v>3</v>
      </c>
      <c r="H160" s="15" t="s">
        <v>522</v>
      </c>
      <c r="I160" s="15" t="str">
        <f t="shared" si="8"/>
        <v>2 Gm Nowy Duninów (2)</v>
      </c>
      <c r="J160" s="14" t="s">
        <v>193</v>
      </c>
      <c r="K160" s="42">
        <v>3922</v>
      </c>
      <c r="L160" s="43">
        <v>575</v>
      </c>
      <c r="M160" s="21">
        <v>17</v>
      </c>
      <c r="N160" s="47">
        <v>4833.1499999999996</v>
      </c>
      <c r="O160" s="19">
        <f t="shared" si="9"/>
        <v>4.3345231999999999E-3</v>
      </c>
      <c r="P160" s="19">
        <f t="shared" si="10"/>
        <v>5.1567829999999999E-4</v>
      </c>
      <c r="Q160" s="18" t="e">
        <f>ROUNDDOWN(P160/#REF!,10)</f>
        <v>#REF!</v>
      </c>
      <c r="R160" s="33">
        <v>94040</v>
      </c>
      <c r="S160" s="35"/>
      <c r="T160" s="35"/>
      <c r="U160" s="35"/>
      <c r="V160" s="36"/>
      <c r="W160" s="34">
        <f t="shared" si="11"/>
        <v>94040</v>
      </c>
    </row>
    <row r="161" spans="1:23">
      <c r="A161" s="20" t="s">
        <v>839</v>
      </c>
      <c r="B161" s="44">
        <v>1419102</v>
      </c>
      <c r="C161" s="13" t="s">
        <v>21</v>
      </c>
      <c r="D161" s="13" t="s">
        <v>26</v>
      </c>
      <c r="E161" s="13" t="s">
        <v>17</v>
      </c>
      <c r="F161" s="13" t="s">
        <v>359</v>
      </c>
      <c r="G161" s="15" t="s">
        <v>3</v>
      </c>
      <c r="H161" s="15" t="s">
        <v>523</v>
      </c>
      <c r="I161" s="15" t="str">
        <f t="shared" si="8"/>
        <v>2 Gm Radzanowo (2)</v>
      </c>
      <c r="J161" s="14" t="s">
        <v>194</v>
      </c>
      <c r="K161" s="42">
        <v>8861</v>
      </c>
      <c r="L161" s="43">
        <v>1473</v>
      </c>
      <c r="M161" s="21">
        <v>30</v>
      </c>
      <c r="N161" s="47">
        <v>5899.79</v>
      </c>
      <c r="O161" s="19">
        <f t="shared" si="9"/>
        <v>3.3856223000000001E-3</v>
      </c>
      <c r="P161" s="19">
        <f t="shared" si="10"/>
        <v>8.4528789999999999E-4</v>
      </c>
      <c r="Q161" s="18" t="e">
        <f>ROUNDDOWN(P161/#REF!,10)</f>
        <v>#REF!</v>
      </c>
      <c r="R161" s="33">
        <v>154148</v>
      </c>
      <c r="S161" s="35"/>
      <c r="T161" s="35"/>
      <c r="U161" s="35"/>
      <c r="V161" s="36"/>
      <c r="W161" s="34">
        <f t="shared" si="11"/>
        <v>154148</v>
      </c>
    </row>
    <row r="162" spans="1:23">
      <c r="A162" s="20" t="s">
        <v>840</v>
      </c>
      <c r="B162" s="44">
        <v>1419112</v>
      </c>
      <c r="C162" s="13" t="s">
        <v>21</v>
      </c>
      <c r="D162" s="13" t="s">
        <v>26</v>
      </c>
      <c r="E162" s="13" t="s">
        <v>18</v>
      </c>
      <c r="F162" s="13" t="s">
        <v>359</v>
      </c>
      <c r="G162" s="15" t="s">
        <v>3</v>
      </c>
      <c r="H162" s="15" t="s">
        <v>524</v>
      </c>
      <c r="I162" s="15" t="str">
        <f t="shared" si="8"/>
        <v>2 Gm Słubice (2)</v>
      </c>
      <c r="J162" s="14" t="s">
        <v>45</v>
      </c>
      <c r="K162" s="42">
        <v>4023</v>
      </c>
      <c r="L162" s="43">
        <v>533</v>
      </c>
      <c r="M162" s="21">
        <v>14</v>
      </c>
      <c r="N162" s="47">
        <v>3368.2</v>
      </c>
      <c r="O162" s="19">
        <f t="shared" si="9"/>
        <v>3.4799900000000001E-3</v>
      </c>
      <c r="P162" s="19">
        <f t="shared" si="10"/>
        <v>5.5069009999999998E-4</v>
      </c>
      <c r="Q162" s="18" t="e">
        <f>ROUNDDOWN(P162/#REF!,10)</f>
        <v>#REF!</v>
      </c>
      <c r="R162" s="33">
        <v>100424</v>
      </c>
      <c r="S162" s="35"/>
      <c r="T162" s="35"/>
      <c r="U162" s="35"/>
      <c r="V162" s="36"/>
      <c r="W162" s="34">
        <f t="shared" si="11"/>
        <v>100424</v>
      </c>
    </row>
    <row r="163" spans="1:23">
      <c r="A163" s="20" t="s">
        <v>841</v>
      </c>
      <c r="B163" s="44">
        <v>1419122</v>
      </c>
      <c r="C163" s="13" t="s">
        <v>21</v>
      </c>
      <c r="D163" s="13" t="s">
        <v>26</v>
      </c>
      <c r="E163" s="13" t="s">
        <v>19</v>
      </c>
      <c r="F163" s="13" t="s">
        <v>359</v>
      </c>
      <c r="G163" s="15" t="s">
        <v>3</v>
      </c>
      <c r="H163" s="15" t="s">
        <v>525</v>
      </c>
      <c r="I163" s="15" t="str">
        <f t="shared" si="8"/>
        <v>2 Gm Słupno (2)</v>
      </c>
      <c r="J163" s="14" t="s">
        <v>195</v>
      </c>
      <c r="K163" s="42">
        <v>9161</v>
      </c>
      <c r="L163" s="43">
        <v>1618</v>
      </c>
      <c r="M163" s="21">
        <v>2</v>
      </c>
      <c r="N163" s="47">
        <v>9868.84</v>
      </c>
      <c r="O163" s="19">
        <f t="shared" si="9"/>
        <v>2.183167E-4</v>
      </c>
      <c r="P163" s="19">
        <f t="shared" si="10"/>
        <v>3.5793100000000001E-5</v>
      </c>
      <c r="Q163" s="18" t="e">
        <f>ROUNDDOWN(P163/#REF!,10)</f>
        <v>#REF!</v>
      </c>
      <c r="R163" s="33">
        <v>6527</v>
      </c>
      <c r="S163" s="35"/>
      <c r="T163" s="35"/>
      <c r="U163" s="35"/>
      <c r="V163" s="36"/>
      <c r="W163" s="34">
        <f t="shared" si="11"/>
        <v>6527</v>
      </c>
    </row>
    <row r="164" spans="1:23">
      <c r="A164" s="20" t="s">
        <v>842</v>
      </c>
      <c r="B164" s="44">
        <v>1419132</v>
      </c>
      <c r="C164" s="13" t="s">
        <v>21</v>
      </c>
      <c r="D164" s="13" t="s">
        <v>26</v>
      </c>
      <c r="E164" s="13" t="s">
        <v>20</v>
      </c>
      <c r="F164" s="13" t="s">
        <v>359</v>
      </c>
      <c r="G164" s="15" t="s">
        <v>3</v>
      </c>
      <c r="H164" s="15" t="s">
        <v>526</v>
      </c>
      <c r="I164" s="15" t="str">
        <f t="shared" si="8"/>
        <v>2 Gm Stara Biała (2)</v>
      </c>
      <c r="J164" s="14" t="s">
        <v>196</v>
      </c>
      <c r="K164" s="42">
        <v>12215</v>
      </c>
      <c r="L164" s="43">
        <v>1987</v>
      </c>
      <c r="M164" s="21">
        <v>6</v>
      </c>
      <c r="N164" s="47">
        <v>8480.6</v>
      </c>
      <c r="O164" s="19">
        <f t="shared" si="9"/>
        <v>4.9119929999999999E-4</v>
      </c>
      <c r="P164" s="19">
        <f t="shared" si="10"/>
        <v>1.150877E-4</v>
      </c>
      <c r="Q164" s="18" t="e">
        <f>ROUNDDOWN(P164/#REF!,10)</f>
        <v>#REF!</v>
      </c>
      <c r="R164" s="33">
        <v>20987</v>
      </c>
      <c r="S164" s="35"/>
      <c r="T164" s="35"/>
      <c r="U164" s="35"/>
      <c r="V164" s="36"/>
      <c r="W164" s="34">
        <f t="shared" si="11"/>
        <v>20987</v>
      </c>
    </row>
    <row r="165" spans="1:23">
      <c r="A165" s="20" t="s">
        <v>843</v>
      </c>
      <c r="B165" s="44">
        <v>1419142</v>
      </c>
      <c r="C165" s="13" t="s">
        <v>21</v>
      </c>
      <c r="D165" s="13" t="s">
        <v>26</v>
      </c>
      <c r="E165" s="13" t="s">
        <v>21</v>
      </c>
      <c r="F165" s="13" t="s">
        <v>359</v>
      </c>
      <c r="G165" s="15" t="s">
        <v>3</v>
      </c>
      <c r="H165" s="15" t="s">
        <v>527</v>
      </c>
      <c r="I165" s="15" t="str">
        <f t="shared" si="8"/>
        <v>2 Gm Staroźreby (2)</v>
      </c>
      <c r="J165" s="14" t="s">
        <v>197</v>
      </c>
      <c r="K165" s="42">
        <v>6589</v>
      </c>
      <c r="L165" s="43">
        <v>899</v>
      </c>
      <c r="M165" s="21">
        <v>38</v>
      </c>
      <c r="N165" s="47">
        <v>4132.1899999999996</v>
      </c>
      <c r="O165" s="19">
        <f t="shared" si="9"/>
        <v>5.7671876999999998E-3</v>
      </c>
      <c r="P165" s="19">
        <f t="shared" si="10"/>
        <v>1.2547102999999999E-3</v>
      </c>
      <c r="Q165" s="18" t="e">
        <f>ROUNDDOWN(P165/#REF!,10)</f>
        <v>#REF!</v>
      </c>
      <c r="R165" s="33">
        <v>228811</v>
      </c>
      <c r="S165" s="35"/>
      <c r="T165" s="35"/>
      <c r="U165" s="35"/>
      <c r="V165" s="36"/>
      <c r="W165" s="34">
        <f t="shared" si="11"/>
        <v>228811</v>
      </c>
    </row>
    <row r="166" spans="1:23">
      <c r="A166" s="20" t="s">
        <v>844</v>
      </c>
      <c r="B166" s="44">
        <v>1419153</v>
      </c>
      <c r="C166" s="13" t="s">
        <v>21</v>
      </c>
      <c r="D166" s="13" t="s">
        <v>26</v>
      </c>
      <c r="E166" s="13" t="s">
        <v>22</v>
      </c>
      <c r="F166" s="13" t="s">
        <v>360</v>
      </c>
      <c r="G166" s="15" t="s">
        <v>4</v>
      </c>
      <c r="H166" s="15" t="s">
        <v>528</v>
      </c>
      <c r="I166" s="15" t="str">
        <f t="shared" si="8"/>
        <v>3 M-Gm Wyszogród (3)</v>
      </c>
      <c r="J166" s="14" t="s">
        <v>198</v>
      </c>
      <c r="K166" s="42">
        <v>5091</v>
      </c>
      <c r="L166" s="43">
        <v>702</v>
      </c>
      <c r="M166" s="21">
        <v>28</v>
      </c>
      <c r="N166" s="47">
        <v>3589.16</v>
      </c>
      <c r="O166" s="19">
        <f t="shared" si="9"/>
        <v>5.4999017000000004E-3</v>
      </c>
      <c r="P166" s="19">
        <f t="shared" si="10"/>
        <v>1.0757199E-3</v>
      </c>
      <c r="Q166" s="18" t="e">
        <f>ROUNDDOWN(P166/#REF!,10)</f>
        <v>#REF!</v>
      </c>
      <c r="R166" s="33">
        <v>196170</v>
      </c>
      <c r="S166" s="35"/>
      <c r="T166" s="35"/>
      <c r="U166" s="35"/>
      <c r="V166" s="36"/>
      <c r="W166" s="34">
        <f t="shared" si="11"/>
        <v>196170</v>
      </c>
    </row>
    <row r="167" spans="1:23">
      <c r="A167" s="20" t="s">
        <v>845</v>
      </c>
      <c r="B167" s="44">
        <v>1420011</v>
      </c>
      <c r="C167" s="13" t="s">
        <v>21</v>
      </c>
      <c r="D167" s="13" t="s">
        <v>27</v>
      </c>
      <c r="E167" s="13" t="s">
        <v>9</v>
      </c>
      <c r="F167" s="13" t="s">
        <v>358</v>
      </c>
      <c r="G167" s="15" t="s">
        <v>2</v>
      </c>
      <c r="H167" s="15" t="s">
        <v>529</v>
      </c>
      <c r="I167" s="15" t="str">
        <f t="shared" si="8"/>
        <v>1 M Płońsk (1)</v>
      </c>
      <c r="J167" s="14" t="s">
        <v>199</v>
      </c>
      <c r="K167" s="42">
        <v>21280</v>
      </c>
      <c r="L167" s="43">
        <v>3002</v>
      </c>
      <c r="M167" s="21">
        <v>46</v>
      </c>
      <c r="N167" s="47">
        <v>5188.12</v>
      </c>
      <c r="O167" s="19">
        <f t="shared" si="9"/>
        <v>2.1616540999999999E-3</v>
      </c>
      <c r="P167" s="19">
        <f t="shared" si="10"/>
        <v>1.2507970999999999E-3</v>
      </c>
      <c r="Q167" s="18" t="e">
        <f>ROUNDDOWN(P167/#REF!,10)</f>
        <v>#REF!</v>
      </c>
      <c r="R167" s="33">
        <v>228097</v>
      </c>
      <c r="S167" s="35"/>
      <c r="T167" s="35"/>
      <c r="U167" s="35"/>
      <c r="V167" s="36"/>
      <c r="W167" s="34">
        <f t="shared" si="11"/>
        <v>228097</v>
      </c>
    </row>
    <row r="168" spans="1:23">
      <c r="A168" s="20" t="s">
        <v>846</v>
      </c>
      <c r="B168" s="44">
        <v>1420021</v>
      </c>
      <c r="C168" s="13" t="s">
        <v>21</v>
      </c>
      <c r="D168" s="13" t="s">
        <v>27</v>
      </c>
      <c r="E168" s="13" t="s">
        <v>8</v>
      </c>
      <c r="F168" s="13" t="s">
        <v>358</v>
      </c>
      <c r="G168" s="15" t="s">
        <v>2</v>
      </c>
      <c r="H168" s="15" t="s">
        <v>530</v>
      </c>
      <c r="I168" s="15" t="str">
        <f t="shared" si="8"/>
        <v>1 M Raciąż (1)</v>
      </c>
      <c r="J168" s="14" t="s">
        <v>200</v>
      </c>
      <c r="K168" s="42">
        <v>3870</v>
      </c>
      <c r="L168" s="43">
        <v>497</v>
      </c>
      <c r="M168" s="21">
        <v>14</v>
      </c>
      <c r="N168" s="47">
        <v>4364.83</v>
      </c>
      <c r="O168" s="19">
        <f t="shared" si="9"/>
        <v>3.617571E-3</v>
      </c>
      <c r="P168" s="19">
        <f t="shared" si="10"/>
        <v>4.1191349999999998E-4</v>
      </c>
      <c r="Q168" s="18" t="e">
        <f>ROUNDDOWN(P168/#REF!,10)</f>
        <v>#REF!</v>
      </c>
      <c r="R168" s="33">
        <v>75117</v>
      </c>
      <c r="S168" s="35"/>
      <c r="T168" s="35"/>
      <c r="U168" s="35"/>
      <c r="V168" s="36"/>
      <c r="W168" s="34">
        <f t="shared" si="11"/>
        <v>75117</v>
      </c>
    </row>
    <row r="169" spans="1:23">
      <c r="A169" s="20" t="s">
        <v>847</v>
      </c>
      <c r="B169" s="44">
        <v>1420032</v>
      </c>
      <c r="C169" s="13" t="s">
        <v>21</v>
      </c>
      <c r="D169" s="13" t="s">
        <v>27</v>
      </c>
      <c r="E169" s="13" t="s">
        <v>10</v>
      </c>
      <c r="F169" s="13" t="s">
        <v>359</v>
      </c>
      <c r="G169" s="15" t="s">
        <v>3</v>
      </c>
      <c r="H169" s="15" t="s">
        <v>531</v>
      </c>
      <c r="I169" s="15" t="str">
        <f t="shared" si="8"/>
        <v>2 Gm Baboszewo (2)</v>
      </c>
      <c r="J169" s="14" t="s">
        <v>201</v>
      </c>
      <c r="K169" s="42">
        <v>7271</v>
      </c>
      <c r="L169" s="43">
        <v>1106</v>
      </c>
      <c r="M169" s="21">
        <v>71</v>
      </c>
      <c r="N169" s="47">
        <v>3742.49</v>
      </c>
      <c r="O169" s="19">
        <f t="shared" si="9"/>
        <v>9.7648191000000006E-3</v>
      </c>
      <c r="P169" s="19">
        <f t="shared" si="10"/>
        <v>2.8857497999999998E-3</v>
      </c>
      <c r="Q169" s="18" t="e">
        <f>ROUNDDOWN(P169/#REF!,10)</f>
        <v>#REF!</v>
      </c>
      <c r="R169" s="33">
        <v>526250</v>
      </c>
      <c r="S169" s="35"/>
      <c r="T169" s="35"/>
      <c r="U169" s="35"/>
      <c r="V169" s="36"/>
      <c r="W169" s="34">
        <f t="shared" si="11"/>
        <v>526250</v>
      </c>
    </row>
    <row r="170" spans="1:23">
      <c r="A170" s="20" t="s">
        <v>848</v>
      </c>
      <c r="B170" s="44">
        <v>1420043</v>
      </c>
      <c r="C170" s="13" t="s">
        <v>21</v>
      </c>
      <c r="D170" s="13" t="s">
        <v>27</v>
      </c>
      <c r="E170" s="13" t="s">
        <v>11</v>
      </c>
      <c r="F170" s="13" t="s">
        <v>359</v>
      </c>
      <c r="G170" s="15" t="s">
        <v>3</v>
      </c>
      <c r="H170" s="15" t="s">
        <v>532</v>
      </c>
      <c r="I170" s="15" t="str">
        <f t="shared" si="8"/>
        <v>2 Gm Czerwińsk nad Wisłą (3)</v>
      </c>
      <c r="J170" s="14" t="s">
        <v>202</v>
      </c>
      <c r="K170" s="42">
        <v>6990</v>
      </c>
      <c r="L170" s="43">
        <v>923</v>
      </c>
      <c r="M170" s="21">
        <v>26</v>
      </c>
      <c r="N170" s="47">
        <v>3151.74</v>
      </c>
      <c r="O170" s="19">
        <f t="shared" si="9"/>
        <v>3.7195993999999998E-3</v>
      </c>
      <c r="P170" s="19">
        <f t="shared" si="10"/>
        <v>1.0892999E-3</v>
      </c>
      <c r="Q170" s="18" t="e">
        <f>ROUNDDOWN(P170/#REF!,10)</f>
        <v>#REF!</v>
      </c>
      <c r="R170" s="33">
        <v>198646</v>
      </c>
      <c r="S170" s="35"/>
      <c r="T170" s="35"/>
      <c r="U170" s="35"/>
      <c r="V170" s="36"/>
      <c r="W170" s="34">
        <f t="shared" si="11"/>
        <v>198646</v>
      </c>
    </row>
    <row r="171" spans="1:23">
      <c r="A171" s="20" t="s">
        <v>849</v>
      </c>
      <c r="B171" s="44">
        <v>1420052</v>
      </c>
      <c r="C171" s="13" t="s">
        <v>21</v>
      </c>
      <c r="D171" s="13" t="s">
        <v>27</v>
      </c>
      <c r="E171" s="13" t="s">
        <v>12</v>
      </c>
      <c r="F171" s="13" t="s">
        <v>359</v>
      </c>
      <c r="G171" s="15" t="s">
        <v>3</v>
      </c>
      <c r="H171" s="15" t="s">
        <v>533</v>
      </c>
      <c r="I171" s="15" t="str">
        <f t="shared" si="8"/>
        <v>2 Gm Dzierzążnia (2)</v>
      </c>
      <c r="J171" s="14" t="s">
        <v>203</v>
      </c>
      <c r="K171" s="42">
        <v>3297</v>
      </c>
      <c r="L171" s="43">
        <v>434</v>
      </c>
      <c r="M171" s="21">
        <v>8</v>
      </c>
      <c r="N171" s="47">
        <v>4039.6</v>
      </c>
      <c r="O171" s="19">
        <f t="shared" si="9"/>
        <v>2.4264482E-3</v>
      </c>
      <c r="P171" s="19">
        <f t="shared" si="10"/>
        <v>2.6068880000000002E-4</v>
      </c>
      <c r="Q171" s="18" t="e">
        <f>ROUNDDOWN(P171/#REF!,10)</f>
        <v>#REF!</v>
      </c>
      <c r="R171" s="33">
        <v>47539</v>
      </c>
      <c r="S171" s="35"/>
      <c r="T171" s="35"/>
      <c r="U171" s="35"/>
      <c r="V171" s="36"/>
      <c r="W171" s="34">
        <f t="shared" si="11"/>
        <v>47539</v>
      </c>
    </row>
    <row r="172" spans="1:23">
      <c r="A172" s="20" t="s">
        <v>850</v>
      </c>
      <c r="B172" s="44">
        <v>1420062</v>
      </c>
      <c r="C172" s="13" t="s">
        <v>21</v>
      </c>
      <c r="D172" s="13" t="s">
        <v>27</v>
      </c>
      <c r="E172" s="13" t="s">
        <v>13</v>
      </c>
      <c r="F172" s="13" t="s">
        <v>359</v>
      </c>
      <c r="G172" s="15" t="s">
        <v>3</v>
      </c>
      <c r="H172" s="15" t="s">
        <v>534</v>
      </c>
      <c r="I172" s="15" t="str">
        <f t="shared" si="8"/>
        <v>2 Gm Joniec (2)</v>
      </c>
      <c r="J172" s="14" t="s">
        <v>204</v>
      </c>
      <c r="K172" s="42">
        <v>2803</v>
      </c>
      <c r="L172" s="43">
        <v>412</v>
      </c>
      <c r="M172" s="21">
        <v>7</v>
      </c>
      <c r="N172" s="47">
        <v>4249.63</v>
      </c>
      <c r="O172" s="19">
        <f t="shared" si="9"/>
        <v>2.4973242000000001E-3</v>
      </c>
      <c r="P172" s="19">
        <f t="shared" si="10"/>
        <v>2.4211459999999999E-4</v>
      </c>
      <c r="Q172" s="18" t="e">
        <f>ROUNDDOWN(P172/#REF!,10)</f>
        <v>#REF!</v>
      </c>
      <c r="R172" s="33">
        <v>44152</v>
      </c>
      <c r="S172" s="35"/>
      <c r="T172" s="35"/>
      <c r="U172" s="35"/>
      <c r="V172" s="36"/>
      <c r="W172" s="34">
        <f t="shared" si="11"/>
        <v>44152</v>
      </c>
    </row>
    <row r="173" spans="1:23">
      <c r="A173" s="20" t="s">
        <v>851</v>
      </c>
      <c r="B173" s="44">
        <v>1420072</v>
      </c>
      <c r="C173" s="13" t="s">
        <v>21</v>
      </c>
      <c r="D173" s="13" t="s">
        <v>27</v>
      </c>
      <c r="E173" s="13" t="s">
        <v>14</v>
      </c>
      <c r="F173" s="13" t="s">
        <v>359</v>
      </c>
      <c r="G173" s="15" t="s">
        <v>3</v>
      </c>
      <c r="H173" s="15" t="s">
        <v>535</v>
      </c>
      <c r="I173" s="15" t="str">
        <f t="shared" si="8"/>
        <v>2 Gm Naruszewo (2)</v>
      </c>
      <c r="J173" s="14" t="s">
        <v>205</v>
      </c>
      <c r="K173" s="42">
        <v>5780</v>
      </c>
      <c r="L173" s="43">
        <v>851</v>
      </c>
      <c r="M173" s="21">
        <v>61</v>
      </c>
      <c r="N173" s="47">
        <v>3552.24</v>
      </c>
      <c r="O173" s="19">
        <f t="shared" si="9"/>
        <v>1.0553633200000001E-2</v>
      </c>
      <c r="P173" s="19">
        <f t="shared" si="10"/>
        <v>2.5283037000000002E-3</v>
      </c>
      <c r="Q173" s="18" t="e">
        <f>ROUNDDOWN(P173/#REF!,10)</f>
        <v>#REF!</v>
      </c>
      <c r="R173" s="33">
        <v>461066</v>
      </c>
      <c r="S173" s="35"/>
      <c r="T173" s="35"/>
      <c r="U173" s="35"/>
      <c r="V173" s="36"/>
      <c r="W173" s="34">
        <f t="shared" si="11"/>
        <v>461066</v>
      </c>
    </row>
    <row r="174" spans="1:23">
      <c r="A174" s="20" t="s">
        <v>852</v>
      </c>
      <c r="B174" s="44">
        <v>1420083</v>
      </c>
      <c r="C174" s="13" t="s">
        <v>21</v>
      </c>
      <c r="D174" s="13" t="s">
        <v>27</v>
      </c>
      <c r="E174" s="13" t="s">
        <v>15</v>
      </c>
      <c r="F174" s="13" t="s">
        <v>359</v>
      </c>
      <c r="G174" s="15" t="s">
        <v>3</v>
      </c>
      <c r="H174" s="15" t="s">
        <v>536</v>
      </c>
      <c r="I174" s="15" t="str">
        <f t="shared" si="8"/>
        <v>2 Gm Nowe Miasto (3)</v>
      </c>
      <c r="J174" s="14" t="s">
        <v>206</v>
      </c>
      <c r="K174" s="42">
        <v>4538</v>
      </c>
      <c r="L174" s="43">
        <v>644</v>
      </c>
      <c r="M174" s="21">
        <v>25</v>
      </c>
      <c r="N174" s="47">
        <v>4854.54</v>
      </c>
      <c r="O174" s="19">
        <f t="shared" si="9"/>
        <v>5.5090347999999997E-3</v>
      </c>
      <c r="P174" s="19">
        <f t="shared" si="10"/>
        <v>7.3082479999999998E-4</v>
      </c>
      <c r="Q174" s="18" t="e">
        <f>ROUNDDOWN(P174/#REF!,10)</f>
        <v>#REF!</v>
      </c>
      <c r="R174" s="33">
        <v>133274</v>
      </c>
      <c r="S174" s="35"/>
      <c r="T174" s="35"/>
      <c r="U174" s="35"/>
      <c r="V174" s="36"/>
      <c r="W174" s="34">
        <f t="shared" si="11"/>
        <v>133274</v>
      </c>
    </row>
    <row r="175" spans="1:23">
      <c r="A175" s="20" t="s">
        <v>853</v>
      </c>
      <c r="B175" s="44">
        <v>1420092</v>
      </c>
      <c r="C175" s="13" t="s">
        <v>21</v>
      </c>
      <c r="D175" s="13" t="s">
        <v>27</v>
      </c>
      <c r="E175" s="13" t="s">
        <v>16</v>
      </c>
      <c r="F175" s="13" t="s">
        <v>359</v>
      </c>
      <c r="G175" s="15" t="s">
        <v>3</v>
      </c>
      <c r="H175" s="15" t="s">
        <v>537</v>
      </c>
      <c r="I175" s="15" t="str">
        <f t="shared" si="8"/>
        <v>2 Gm Płońsk (2)</v>
      </c>
      <c r="J175" s="14" t="s">
        <v>199</v>
      </c>
      <c r="K175" s="42">
        <v>8465</v>
      </c>
      <c r="L175" s="43">
        <v>1304</v>
      </c>
      <c r="M175" s="21">
        <v>13</v>
      </c>
      <c r="N175" s="47">
        <v>6146.92</v>
      </c>
      <c r="O175" s="19">
        <f t="shared" si="9"/>
        <v>1.5357353E-3</v>
      </c>
      <c r="P175" s="19">
        <f t="shared" si="10"/>
        <v>3.2578890000000001E-4</v>
      </c>
      <c r="Q175" s="18" t="e">
        <f>ROUNDDOWN(P175/#REF!,10)</f>
        <v>#REF!</v>
      </c>
      <c r="R175" s="33">
        <v>59411</v>
      </c>
      <c r="S175" s="35"/>
      <c r="T175" s="35"/>
      <c r="U175" s="35"/>
      <c r="V175" s="36"/>
      <c r="W175" s="34">
        <f t="shared" si="11"/>
        <v>59411</v>
      </c>
    </row>
    <row r="176" spans="1:23">
      <c r="A176" s="20" t="s">
        <v>854</v>
      </c>
      <c r="B176" s="44">
        <v>1420102</v>
      </c>
      <c r="C176" s="13" t="s">
        <v>21</v>
      </c>
      <c r="D176" s="13" t="s">
        <v>27</v>
      </c>
      <c r="E176" s="13" t="s">
        <v>17</v>
      </c>
      <c r="F176" s="13" t="s">
        <v>359</v>
      </c>
      <c r="G176" s="15" t="s">
        <v>3</v>
      </c>
      <c r="H176" s="15" t="s">
        <v>538</v>
      </c>
      <c r="I176" s="15" t="str">
        <f t="shared" si="8"/>
        <v>2 Gm Raciąż (2)</v>
      </c>
      <c r="J176" s="14" t="s">
        <v>200</v>
      </c>
      <c r="K176" s="42">
        <v>7622</v>
      </c>
      <c r="L176" s="43">
        <v>1048</v>
      </c>
      <c r="M176" s="21">
        <v>94</v>
      </c>
      <c r="N176" s="47">
        <v>4046.86</v>
      </c>
      <c r="O176" s="19">
        <f t="shared" si="9"/>
        <v>1.2332721E-2</v>
      </c>
      <c r="P176" s="19">
        <f t="shared" si="10"/>
        <v>3.1937580000000001E-3</v>
      </c>
      <c r="Q176" s="18" t="e">
        <f>ROUNDDOWN(P176/#REF!,10)</f>
        <v>#REF!</v>
      </c>
      <c r="R176" s="33">
        <v>582419</v>
      </c>
      <c r="S176" s="35"/>
      <c r="T176" s="35"/>
      <c r="U176" s="35"/>
      <c r="V176" s="36"/>
      <c r="W176" s="34">
        <f t="shared" si="11"/>
        <v>582419</v>
      </c>
    </row>
    <row r="177" spans="1:23">
      <c r="A177" s="20" t="s">
        <v>855</v>
      </c>
      <c r="B177" s="44">
        <v>1420113</v>
      </c>
      <c r="C177" s="13" t="s">
        <v>21</v>
      </c>
      <c r="D177" s="13" t="s">
        <v>27</v>
      </c>
      <c r="E177" s="13" t="s">
        <v>18</v>
      </c>
      <c r="F177" s="13" t="s">
        <v>359</v>
      </c>
      <c r="G177" s="15" t="s">
        <v>3</v>
      </c>
      <c r="H177" s="15" t="s">
        <v>539</v>
      </c>
      <c r="I177" s="15" t="str">
        <f t="shared" si="8"/>
        <v>2 Gm Sochocin (3)</v>
      </c>
      <c r="J177" s="14" t="s">
        <v>207</v>
      </c>
      <c r="K177" s="42">
        <v>5515</v>
      </c>
      <c r="L177" s="43">
        <v>806</v>
      </c>
      <c r="M177" s="21">
        <v>9</v>
      </c>
      <c r="N177" s="47">
        <v>4529.92</v>
      </c>
      <c r="O177" s="19">
        <f t="shared" si="9"/>
        <v>1.6319129E-3</v>
      </c>
      <c r="P177" s="19">
        <f t="shared" si="10"/>
        <v>2.9036310000000001E-4</v>
      </c>
      <c r="Q177" s="18" t="e">
        <f>ROUNDDOWN(P177/#REF!,10)</f>
        <v>#REF!</v>
      </c>
      <c r="R177" s="33">
        <v>52951</v>
      </c>
      <c r="S177" s="35"/>
      <c r="T177" s="35"/>
      <c r="U177" s="35"/>
      <c r="V177" s="36"/>
      <c r="W177" s="34">
        <f t="shared" si="11"/>
        <v>52951</v>
      </c>
    </row>
    <row r="178" spans="1:23">
      <c r="A178" s="20" t="s">
        <v>856</v>
      </c>
      <c r="B178" s="44">
        <v>1420122</v>
      </c>
      <c r="C178" s="13" t="s">
        <v>21</v>
      </c>
      <c r="D178" s="13" t="s">
        <v>27</v>
      </c>
      <c r="E178" s="13" t="s">
        <v>19</v>
      </c>
      <c r="F178" s="13" t="s">
        <v>359</v>
      </c>
      <c r="G178" s="15" t="s">
        <v>3</v>
      </c>
      <c r="H178" s="15" t="s">
        <v>540</v>
      </c>
      <c r="I178" s="15" t="str">
        <f t="shared" si="8"/>
        <v>2 Gm Załuski (2)</v>
      </c>
      <c r="J178" s="14" t="s">
        <v>208</v>
      </c>
      <c r="K178" s="42">
        <v>5398</v>
      </c>
      <c r="L178" s="43">
        <v>765</v>
      </c>
      <c r="M178" s="21">
        <v>14</v>
      </c>
      <c r="N178" s="47">
        <v>4892.8599999999997</v>
      </c>
      <c r="O178" s="19">
        <f t="shared" si="9"/>
        <v>2.5935531000000002E-3</v>
      </c>
      <c r="P178" s="19">
        <f t="shared" si="10"/>
        <v>4.0550269999999999E-4</v>
      </c>
      <c r="Q178" s="18" t="e">
        <f>ROUNDDOWN(P178/#REF!,10)</f>
        <v>#REF!</v>
      </c>
      <c r="R178" s="33">
        <v>73948</v>
      </c>
      <c r="S178" s="35"/>
      <c r="T178" s="35"/>
      <c r="U178" s="35"/>
      <c r="V178" s="36"/>
      <c r="W178" s="34">
        <f t="shared" si="11"/>
        <v>73948</v>
      </c>
    </row>
    <row r="179" spans="1:23">
      <c r="A179" s="20" t="s">
        <v>857</v>
      </c>
      <c r="B179" s="44">
        <v>1421011</v>
      </c>
      <c r="C179" s="13" t="s">
        <v>21</v>
      </c>
      <c r="D179" s="13" t="s">
        <v>28</v>
      </c>
      <c r="E179" s="13" t="s">
        <v>9</v>
      </c>
      <c r="F179" s="13" t="s">
        <v>358</v>
      </c>
      <c r="G179" s="15" t="s">
        <v>2</v>
      </c>
      <c r="H179" s="15" t="s">
        <v>541</v>
      </c>
      <c r="I179" s="15" t="str">
        <f t="shared" si="8"/>
        <v>1 M Piastów (1)</v>
      </c>
      <c r="J179" s="14" t="s">
        <v>209</v>
      </c>
      <c r="K179" s="42">
        <v>22567</v>
      </c>
      <c r="L179" s="43">
        <v>3160</v>
      </c>
      <c r="M179" s="21">
        <v>16</v>
      </c>
      <c r="N179" s="47">
        <v>5905.05</v>
      </c>
      <c r="O179" s="19">
        <f t="shared" si="9"/>
        <v>7.0899980000000004E-4</v>
      </c>
      <c r="P179" s="19">
        <f t="shared" si="10"/>
        <v>3.7941070000000002E-4</v>
      </c>
      <c r="Q179" s="18" t="e">
        <f>ROUNDDOWN(P179/#REF!,10)</f>
        <v>#REF!</v>
      </c>
      <c r="R179" s="33">
        <v>69190</v>
      </c>
      <c r="S179" s="35"/>
      <c r="T179" s="35"/>
      <c r="U179" s="35"/>
      <c r="V179" s="36"/>
      <c r="W179" s="34">
        <f t="shared" si="11"/>
        <v>69190</v>
      </c>
    </row>
    <row r="180" spans="1:23">
      <c r="A180" s="20" t="s">
        <v>858</v>
      </c>
      <c r="B180" s="44">
        <v>1421021</v>
      </c>
      <c r="C180" s="13" t="s">
        <v>21</v>
      </c>
      <c r="D180" s="13" t="s">
        <v>28</v>
      </c>
      <c r="E180" s="13" t="s">
        <v>8</v>
      </c>
      <c r="F180" s="13" t="s">
        <v>358</v>
      </c>
      <c r="G180" s="15" t="s">
        <v>2</v>
      </c>
      <c r="H180" s="15" t="s">
        <v>542</v>
      </c>
      <c r="I180" s="15" t="str">
        <f t="shared" si="8"/>
        <v>1 M Pruszków (1)</v>
      </c>
      <c r="J180" s="14" t="s">
        <v>210</v>
      </c>
      <c r="K180" s="42">
        <v>65936</v>
      </c>
      <c r="L180" s="43">
        <v>9976</v>
      </c>
      <c r="M180" s="21">
        <v>62</v>
      </c>
      <c r="N180" s="47">
        <v>6152.73</v>
      </c>
      <c r="O180" s="19">
        <f t="shared" si="9"/>
        <v>9.4030570000000003E-4</v>
      </c>
      <c r="P180" s="19">
        <f t="shared" si="10"/>
        <v>1.524606E-3</v>
      </c>
      <c r="Q180" s="18" t="e">
        <f>ROUNDDOWN(P180/#REF!,10)</f>
        <v>#REF!</v>
      </c>
      <c r="R180" s="33">
        <v>278029</v>
      </c>
      <c r="S180" s="35"/>
      <c r="T180" s="35"/>
      <c r="U180" s="35"/>
      <c r="V180" s="36"/>
      <c r="W180" s="34">
        <f t="shared" si="11"/>
        <v>278029</v>
      </c>
    </row>
    <row r="181" spans="1:23">
      <c r="A181" s="20" t="s">
        <v>859</v>
      </c>
      <c r="B181" s="44">
        <v>1421033</v>
      </c>
      <c r="C181" s="13" t="s">
        <v>21</v>
      </c>
      <c r="D181" s="13" t="s">
        <v>28</v>
      </c>
      <c r="E181" s="13" t="s">
        <v>10</v>
      </c>
      <c r="F181" s="13" t="s">
        <v>360</v>
      </c>
      <c r="G181" s="15" t="s">
        <v>4</v>
      </c>
      <c r="H181" s="15" t="s">
        <v>543</v>
      </c>
      <c r="I181" s="15" t="str">
        <f t="shared" si="8"/>
        <v>3 M-Gm Brwinów (3)</v>
      </c>
      <c r="J181" s="14" t="s">
        <v>211</v>
      </c>
      <c r="K181" s="42">
        <v>30367</v>
      </c>
      <c r="L181" s="43">
        <v>5402</v>
      </c>
      <c r="M181" s="21">
        <v>9</v>
      </c>
      <c r="N181" s="47">
        <v>7056.43</v>
      </c>
      <c r="O181" s="19">
        <f t="shared" si="9"/>
        <v>2.9637430000000001E-4</v>
      </c>
      <c r="P181" s="19">
        <f t="shared" si="10"/>
        <v>2.2688720000000001E-4</v>
      </c>
      <c r="Q181" s="18" t="e">
        <f>ROUNDDOWN(P181/#REF!,10)</f>
        <v>#REF!</v>
      </c>
      <c r="R181" s="33">
        <v>41375</v>
      </c>
      <c r="S181" s="35"/>
      <c r="T181" s="35"/>
      <c r="U181" s="35"/>
      <c r="V181" s="36"/>
      <c r="W181" s="34">
        <f t="shared" si="11"/>
        <v>41375</v>
      </c>
    </row>
    <row r="182" spans="1:23">
      <c r="A182" s="20" t="s">
        <v>860</v>
      </c>
      <c r="B182" s="44">
        <v>1421042</v>
      </c>
      <c r="C182" s="13" t="s">
        <v>21</v>
      </c>
      <c r="D182" s="13" t="s">
        <v>28</v>
      </c>
      <c r="E182" s="13" t="s">
        <v>11</v>
      </c>
      <c r="F182" s="13" t="s">
        <v>359</v>
      </c>
      <c r="G182" s="15" t="s">
        <v>3</v>
      </c>
      <c r="H182" s="15" t="s">
        <v>367</v>
      </c>
      <c r="I182" s="15" t="str">
        <f t="shared" ref="I182:I245" si="12">CONCATENATE(F182," ",G182," ",H182)</f>
        <v>2 Gm Michałowice (2)</v>
      </c>
      <c r="J182" s="14" t="s">
        <v>47</v>
      </c>
      <c r="K182" s="42">
        <v>19569</v>
      </c>
      <c r="L182" s="43">
        <v>3343</v>
      </c>
      <c r="M182" s="21">
        <v>8</v>
      </c>
      <c r="N182" s="47">
        <v>9049.64</v>
      </c>
      <c r="O182" s="19">
        <f t="shared" si="9"/>
        <v>4.088098E-4</v>
      </c>
      <c r="P182" s="19">
        <f t="shared" si="10"/>
        <v>1.5101709999999999E-4</v>
      </c>
      <c r="Q182" s="18" t="e">
        <f>ROUNDDOWN(P182/#REF!,10)</f>
        <v>#REF!</v>
      </c>
      <c r="R182" s="33">
        <v>27539</v>
      </c>
      <c r="S182" s="35"/>
      <c r="T182" s="35"/>
      <c r="U182" s="35"/>
      <c r="V182" s="36"/>
      <c r="W182" s="34">
        <f t="shared" si="11"/>
        <v>27539</v>
      </c>
    </row>
    <row r="183" spans="1:23">
      <c r="A183" s="20" t="s">
        <v>861</v>
      </c>
      <c r="B183" s="44">
        <v>1421052</v>
      </c>
      <c r="C183" s="13" t="s">
        <v>21</v>
      </c>
      <c r="D183" s="13" t="s">
        <v>28</v>
      </c>
      <c r="E183" s="13" t="s">
        <v>12</v>
      </c>
      <c r="F183" s="13" t="s">
        <v>359</v>
      </c>
      <c r="G183" s="15" t="s">
        <v>3</v>
      </c>
      <c r="H183" s="15" t="s">
        <v>544</v>
      </c>
      <c r="I183" s="15" t="str">
        <f t="shared" si="12"/>
        <v>2 Gm Nadarzyn (2)</v>
      </c>
      <c r="J183" s="14" t="s">
        <v>212</v>
      </c>
      <c r="K183" s="42">
        <v>19255</v>
      </c>
      <c r="L183" s="43">
        <v>3582</v>
      </c>
      <c r="M183" s="22">
        <v>2</v>
      </c>
      <c r="N183" s="47">
        <v>11160.97</v>
      </c>
      <c r="O183" s="19">
        <f t="shared" si="9"/>
        <v>1.038691E-4</v>
      </c>
      <c r="P183" s="19">
        <f t="shared" si="10"/>
        <v>3.33357E-5</v>
      </c>
      <c r="Q183" s="18" t="e">
        <f>ROUNDDOWN(P183/#REF!,10)</f>
        <v>#REF!</v>
      </c>
      <c r="R183" s="33">
        <v>6079</v>
      </c>
      <c r="S183" s="35"/>
      <c r="T183" s="35"/>
      <c r="U183" s="35"/>
      <c r="V183" s="36"/>
      <c r="W183" s="34">
        <f t="shared" si="11"/>
        <v>6079</v>
      </c>
    </row>
    <row r="184" spans="1:23">
      <c r="A184" s="20" t="s">
        <v>862</v>
      </c>
      <c r="B184" s="44">
        <v>1421062</v>
      </c>
      <c r="C184" s="13" t="s">
        <v>21</v>
      </c>
      <c r="D184" s="13" t="s">
        <v>28</v>
      </c>
      <c r="E184" s="13" t="s">
        <v>13</v>
      </c>
      <c r="F184" s="13" t="s">
        <v>359</v>
      </c>
      <c r="G184" s="15" t="s">
        <v>3</v>
      </c>
      <c r="H184" s="15" t="s">
        <v>545</v>
      </c>
      <c r="I184" s="15" t="str">
        <f t="shared" si="12"/>
        <v>2 Gm Raszyn (2)</v>
      </c>
      <c r="J184" s="14" t="s">
        <v>213</v>
      </c>
      <c r="K184" s="42">
        <v>24891</v>
      </c>
      <c r="L184" s="43">
        <v>3909</v>
      </c>
      <c r="M184" s="21">
        <v>4</v>
      </c>
      <c r="N184" s="47">
        <v>8744.42</v>
      </c>
      <c r="O184" s="19">
        <f t="shared" si="9"/>
        <v>1.6070059999999999E-4</v>
      </c>
      <c r="P184" s="19">
        <f t="shared" si="10"/>
        <v>7.1837599999999998E-5</v>
      </c>
      <c r="Q184" s="18" t="e">
        <f>ROUNDDOWN(P184/#REF!,10)</f>
        <v>#REF!</v>
      </c>
      <c r="R184" s="33">
        <v>13100</v>
      </c>
      <c r="S184" s="35"/>
      <c r="T184" s="35"/>
      <c r="U184" s="35"/>
      <c r="V184" s="36"/>
      <c r="W184" s="34">
        <f t="shared" si="11"/>
        <v>13100</v>
      </c>
    </row>
    <row r="185" spans="1:23">
      <c r="A185" s="20" t="s">
        <v>863</v>
      </c>
      <c r="B185" s="44">
        <v>1422011</v>
      </c>
      <c r="C185" s="13" t="s">
        <v>21</v>
      </c>
      <c r="D185" s="13" t="s">
        <v>29</v>
      </c>
      <c r="E185" s="13" t="s">
        <v>9</v>
      </c>
      <c r="F185" s="13" t="s">
        <v>358</v>
      </c>
      <c r="G185" s="15" t="s">
        <v>2</v>
      </c>
      <c r="H185" s="15" t="s">
        <v>546</v>
      </c>
      <c r="I185" s="15" t="str">
        <f t="shared" si="12"/>
        <v>1 M Przasnysz (1)</v>
      </c>
      <c r="J185" s="14" t="s">
        <v>214</v>
      </c>
      <c r="K185" s="42">
        <v>16077</v>
      </c>
      <c r="L185" s="43">
        <v>2361</v>
      </c>
      <c r="M185" s="21">
        <v>59</v>
      </c>
      <c r="N185" s="47">
        <v>4297.74</v>
      </c>
      <c r="O185" s="19">
        <f t="shared" si="9"/>
        <v>3.6698388999999998E-3</v>
      </c>
      <c r="P185" s="19">
        <f t="shared" si="10"/>
        <v>2.0160571E-3</v>
      </c>
      <c r="Q185" s="18" t="e">
        <f>ROUNDDOWN(P185/#REF!,10)</f>
        <v>#REF!</v>
      </c>
      <c r="R185" s="33">
        <v>367651</v>
      </c>
      <c r="S185" s="35"/>
      <c r="T185" s="35"/>
      <c r="U185" s="35"/>
      <c r="V185" s="36"/>
      <c r="W185" s="34">
        <f t="shared" si="11"/>
        <v>367651</v>
      </c>
    </row>
    <row r="186" spans="1:23" ht="20.25" customHeight="1">
      <c r="A186" s="20" t="s">
        <v>864</v>
      </c>
      <c r="B186" s="44">
        <v>1422023</v>
      </c>
      <c r="C186" s="13" t="s">
        <v>21</v>
      </c>
      <c r="D186" s="13" t="s">
        <v>29</v>
      </c>
      <c r="E186" s="13" t="s">
        <v>8</v>
      </c>
      <c r="F186" s="13" t="s">
        <v>360</v>
      </c>
      <c r="G186" s="15" t="s">
        <v>4</v>
      </c>
      <c r="H186" s="15" t="s">
        <v>547</v>
      </c>
      <c r="I186" s="15" t="str">
        <f t="shared" si="12"/>
        <v>3 M-Gm Chorzele (3)</v>
      </c>
      <c r="J186" s="14" t="s">
        <v>215</v>
      </c>
      <c r="K186" s="42">
        <v>9093</v>
      </c>
      <c r="L186" s="43">
        <v>1408</v>
      </c>
      <c r="M186" s="21">
        <v>184</v>
      </c>
      <c r="N186" s="47">
        <v>2892.45</v>
      </c>
      <c r="O186" s="19">
        <f t="shared" si="9"/>
        <v>2.0235345799999999E-2</v>
      </c>
      <c r="P186" s="19">
        <f t="shared" si="10"/>
        <v>9.8502538000000001E-3</v>
      </c>
      <c r="Q186" s="18" t="e">
        <f>ROUNDDOWN(P186/#REF!,10)</f>
        <v>#REF!</v>
      </c>
      <c r="R186" s="33">
        <v>1796310</v>
      </c>
      <c r="S186" s="35"/>
      <c r="T186" s="35"/>
      <c r="U186" s="35"/>
      <c r="V186" s="36"/>
      <c r="W186" s="34">
        <f t="shared" si="11"/>
        <v>1796310</v>
      </c>
    </row>
    <row r="187" spans="1:23">
      <c r="A187" s="20" t="s">
        <v>865</v>
      </c>
      <c r="B187" s="44">
        <v>1422032</v>
      </c>
      <c r="C187" s="13" t="s">
        <v>21</v>
      </c>
      <c r="D187" s="13" t="s">
        <v>29</v>
      </c>
      <c r="E187" s="13" t="s">
        <v>10</v>
      </c>
      <c r="F187" s="13" t="s">
        <v>359</v>
      </c>
      <c r="G187" s="15" t="s">
        <v>3</v>
      </c>
      <c r="H187" s="15" t="s">
        <v>548</v>
      </c>
      <c r="I187" s="15" t="str">
        <f t="shared" si="12"/>
        <v>2 Gm Czernice Borowe (2)</v>
      </c>
      <c r="J187" s="14" t="s">
        <v>216</v>
      </c>
      <c r="K187" s="42">
        <v>3400</v>
      </c>
      <c r="L187" s="43">
        <v>519</v>
      </c>
      <c r="M187" s="21">
        <v>21</v>
      </c>
      <c r="N187" s="47">
        <v>3745.87</v>
      </c>
      <c r="O187" s="19">
        <f t="shared" si="9"/>
        <v>6.1764704999999996E-3</v>
      </c>
      <c r="P187" s="19">
        <f t="shared" si="10"/>
        <v>8.5576599999999999E-4</v>
      </c>
      <c r="Q187" s="18" t="e">
        <f>ROUNDDOWN(P187/#REF!,10)</f>
        <v>#REF!</v>
      </c>
      <c r="R187" s="33">
        <v>156059</v>
      </c>
      <c r="S187" s="35"/>
      <c r="T187" s="35"/>
      <c r="U187" s="35"/>
      <c r="V187" s="36"/>
      <c r="W187" s="34">
        <f t="shared" si="11"/>
        <v>156059</v>
      </c>
    </row>
    <row r="188" spans="1:23">
      <c r="A188" s="20" t="s">
        <v>866</v>
      </c>
      <c r="B188" s="44">
        <v>1422042</v>
      </c>
      <c r="C188" s="13" t="s">
        <v>21</v>
      </c>
      <c r="D188" s="13" t="s">
        <v>29</v>
      </c>
      <c r="E188" s="13" t="s">
        <v>11</v>
      </c>
      <c r="F188" s="13" t="s">
        <v>359</v>
      </c>
      <c r="G188" s="15" t="s">
        <v>3</v>
      </c>
      <c r="H188" s="15" t="s">
        <v>549</v>
      </c>
      <c r="I188" s="15" t="str">
        <f t="shared" si="12"/>
        <v>2 Gm Jednorożec (2)</v>
      </c>
      <c r="J188" s="14" t="s">
        <v>217</v>
      </c>
      <c r="K188" s="42">
        <v>6482</v>
      </c>
      <c r="L188" s="43">
        <v>979</v>
      </c>
      <c r="M188" s="21">
        <v>99</v>
      </c>
      <c r="N188" s="47">
        <v>2486.54</v>
      </c>
      <c r="O188" s="19">
        <f t="shared" si="9"/>
        <v>1.52730638E-2</v>
      </c>
      <c r="P188" s="19">
        <f t="shared" si="10"/>
        <v>6.0133074E-3</v>
      </c>
      <c r="Q188" s="18" t="e">
        <f>ROUNDDOWN(P188/#REF!,10)</f>
        <v>#REF!</v>
      </c>
      <c r="R188" s="33">
        <v>1096597</v>
      </c>
      <c r="S188" s="35"/>
      <c r="T188" s="35"/>
      <c r="U188" s="35"/>
      <c r="V188" s="36"/>
      <c r="W188" s="34">
        <f t="shared" si="11"/>
        <v>1096597</v>
      </c>
    </row>
    <row r="189" spans="1:23" ht="20.25" customHeight="1">
      <c r="A189" s="20" t="s">
        <v>867</v>
      </c>
      <c r="B189" s="44">
        <v>1422052</v>
      </c>
      <c r="C189" s="13" t="s">
        <v>21</v>
      </c>
      <c r="D189" s="13" t="s">
        <v>29</v>
      </c>
      <c r="E189" s="13" t="s">
        <v>12</v>
      </c>
      <c r="F189" s="13" t="s">
        <v>359</v>
      </c>
      <c r="G189" s="15" t="s">
        <v>3</v>
      </c>
      <c r="H189" s="15" t="s">
        <v>550</v>
      </c>
      <c r="I189" s="15" t="str">
        <f t="shared" si="12"/>
        <v>2 Gm Krasne (2)</v>
      </c>
      <c r="J189" s="14" t="s">
        <v>218</v>
      </c>
      <c r="K189" s="42">
        <v>3187</v>
      </c>
      <c r="L189" s="43">
        <v>489</v>
      </c>
      <c r="M189" s="21">
        <v>7</v>
      </c>
      <c r="N189" s="47">
        <v>4720.76</v>
      </c>
      <c r="O189" s="19">
        <f t="shared" si="9"/>
        <v>2.1964228999999998E-3</v>
      </c>
      <c r="P189" s="19">
        <f t="shared" si="10"/>
        <v>2.2751649999999999E-4</v>
      </c>
      <c r="Q189" s="18" t="e">
        <f>ROUNDDOWN(P189/#REF!,10)</f>
        <v>#REF!</v>
      </c>
      <c r="R189" s="33">
        <v>41490</v>
      </c>
      <c r="S189" s="35"/>
      <c r="T189" s="35"/>
      <c r="U189" s="35"/>
      <c r="V189" s="36"/>
      <c r="W189" s="34">
        <f t="shared" si="11"/>
        <v>41490</v>
      </c>
    </row>
    <row r="190" spans="1:23">
      <c r="A190" s="20" t="s">
        <v>868</v>
      </c>
      <c r="B190" s="44">
        <v>1422062</v>
      </c>
      <c r="C190" s="13" t="s">
        <v>21</v>
      </c>
      <c r="D190" s="13" t="s">
        <v>29</v>
      </c>
      <c r="E190" s="13" t="s">
        <v>13</v>
      </c>
      <c r="F190" s="13" t="s">
        <v>359</v>
      </c>
      <c r="G190" s="15" t="s">
        <v>3</v>
      </c>
      <c r="H190" s="15" t="s">
        <v>551</v>
      </c>
      <c r="I190" s="15" t="str">
        <f t="shared" si="12"/>
        <v>2 Gm Krzynowłoga Mała (2)</v>
      </c>
      <c r="J190" s="14" t="s">
        <v>219</v>
      </c>
      <c r="K190" s="42">
        <v>3145</v>
      </c>
      <c r="L190" s="43">
        <v>511</v>
      </c>
      <c r="M190" s="21">
        <v>55</v>
      </c>
      <c r="N190" s="47">
        <v>2564.4699999999998</v>
      </c>
      <c r="O190" s="19">
        <f t="shared" si="9"/>
        <v>1.7488076299999999E-2</v>
      </c>
      <c r="P190" s="19">
        <f t="shared" si="10"/>
        <v>3.4846993000000001E-3</v>
      </c>
      <c r="Q190" s="18" t="e">
        <f>ROUNDDOWN(P190/#REF!,10)</f>
        <v>#REF!</v>
      </c>
      <c r="R190" s="33">
        <v>635476</v>
      </c>
      <c r="S190" s="35"/>
      <c r="T190" s="35"/>
      <c r="U190" s="35"/>
      <c r="V190" s="36"/>
      <c r="W190" s="34">
        <f t="shared" si="11"/>
        <v>635476</v>
      </c>
    </row>
    <row r="191" spans="1:23">
      <c r="A191" s="20" t="s">
        <v>869</v>
      </c>
      <c r="B191" s="44">
        <v>1422072</v>
      </c>
      <c r="C191" s="13" t="s">
        <v>21</v>
      </c>
      <c r="D191" s="13" t="s">
        <v>29</v>
      </c>
      <c r="E191" s="13" t="s">
        <v>14</v>
      </c>
      <c r="F191" s="13" t="s">
        <v>359</v>
      </c>
      <c r="G191" s="15" t="s">
        <v>3</v>
      </c>
      <c r="H191" s="15" t="s">
        <v>552</v>
      </c>
      <c r="I191" s="15" t="str">
        <f t="shared" si="12"/>
        <v>2 Gm Przasnysz (2)</v>
      </c>
      <c r="J191" s="14" t="s">
        <v>214</v>
      </c>
      <c r="K191" s="42">
        <v>6767</v>
      </c>
      <c r="L191" s="43">
        <v>1111</v>
      </c>
      <c r="M191" s="21">
        <v>33</v>
      </c>
      <c r="N191" s="47">
        <v>4389.71</v>
      </c>
      <c r="O191" s="19">
        <f t="shared" si="9"/>
        <v>4.8766069999999998E-3</v>
      </c>
      <c r="P191" s="19">
        <f t="shared" si="10"/>
        <v>1.2342296000000001E-3</v>
      </c>
      <c r="Q191" s="18" t="e">
        <f>ROUNDDOWN(P191/#REF!,10)</f>
        <v>#REF!</v>
      </c>
      <c r="R191" s="33">
        <v>225076</v>
      </c>
      <c r="S191" s="35"/>
      <c r="T191" s="35"/>
      <c r="U191" s="35"/>
      <c r="V191" s="36"/>
      <c r="W191" s="34">
        <f t="shared" si="11"/>
        <v>225076</v>
      </c>
    </row>
    <row r="192" spans="1:23">
      <c r="A192" s="20" t="s">
        <v>870</v>
      </c>
      <c r="B192" s="44">
        <v>1423012</v>
      </c>
      <c r="C192" s="13" t="s">
        <v>21</v>
      </c>
      <c r="D192" s="13" t="s">
        <v>30</v>
      </c>
      <c r="E192" s="13" t="s">
        <v>9</v>
      </c>
      <c r="F192" s="13" t="s">
        <v>359</v>
      </c>
      <c r="G192" s="15" t="s">
        <v>3</v>
      </c>
      <c r="H192" s="15" t="s">
        <v>553</v>
      </c>
      <c r="I192" s="15" t="str">
        <f t="shared" si="12"/>
        <v>2 Gm Borkowice (2)</v>
      </c>
      <c r="J192" s="14" t="s">
        <v>220</v>
      </c>
      <c r="K192" s="42">
        <v>3944</v>
      </c>
      <c r="L192" s="43">
        <v>606</v>
      </c>
      <c r="M192" s="21">
        <v>47</v>
      </c>
      <c r="N192" s="47">
        <v>3293.37</v>
      </c>
      <c r="O192" s="19">
        <f t="shared" si="9"/>
        <v>1.19168356E-2</v>
      </c>
      <c r="P192" s="19">
        <f t="shared" si="10"/>
        <v>2.1927698000000001E-3</v>
      </c>
      <c r="Q192" s="18" t="e">
        <f>ROUNDDOWN(P192/#REF!,10)</f>
        <v>#REF!</v>
      </c>
      <c r="R192" s="33">
        <v>399877</v>
      </c>
      <c r="S192" s="35"/>
      <c r="T192" s="35"/>
      <c r="U192" s="35"/>
      <c r="V192" s="36"/>
      <c r="W192" s="34">
        <f t="shared" si="11"/>
        <v>399877</v>
      </c>
    </row>
    <row r="193" spans="1:23">
      <c r="A193" s="20" t="s">
        <v>871</v>
      </c>
      <c r="B193" s="44">
        <v>1423023</v>
      </c>
      <c r="C193" s="13" t="s">
        <v>21</v>
      </c>
      <c r="D193" s="13" t="s">
        <v>30</v>
      </c>
      <c r="E193" s="13" t="s">
        <v>8</v>
      </c>
      <c r="F193" s="13" t="s">
        <v>359</v>
      </c>
      <c r="G193" s="15" t="s">
        <v>3</v>
      </c>
      <c r="H193" s="15" t="s">
        <v>554</v>
      </c>
      <c r="I193" s="15" t="str">
        <f t="shared" si="12"/>
        <v>2 Gm Gielniów (3)</v>
      </c>
      <c r="J193" s="14" t="s">
        <v>221</v>
      </c>
      <c r="K193" s="42">
        <v>4171</v>
      </c>
      <c r="L193" s="43">
        <v>619</v>
      </c>
      <c r="M193" s="21">
        <v>12</v>
      </c>
      <c r="N193" s="47">
        <v>3509.52</v>
      </c>
      <c r="O193" s="19">
        <f t="shared" si="9"/>
        <v>2.8770078999999999E-3</v>
      </c>
      <c r="P193" s="19">
        <f t="shared" si="10"/>
        <v>5.0743909999999997E-4</v>
      </c>
      <c r="Q193" s="18" t="e">
        <f>ROUNDDOWN(P193/#REF!,10)</f>
        <v>#REF!</v>
      </c>
      <c r="R193" s="33">
        <v>92537</v>
      </c>
      <c r="S193" s="35"/>
      <c r="T193" s="35"/>
      <c r="U193" s="35"/>
      <c r="V193" s="36"/>
      <c r="W193" s="34">
        <f t="shared" si="11"/>
        <v>92537</v>
      </c>
    </row>
    <row r="194" spans="1:23">
      <c r="A194" s="20" t="s">
        <v>872</v>
      </c>
      <c r="B194" s="44">
        <v>1423032</v>
      </c>
      <c r="C194" s="13" t="s">
        <v>21</v>
      </c>
      <c r="D194" s="13" t="s">
        <v>30</v>
      </c>
      <c r="E194" s="13" t="s">
        <v>10</v>
      </c>
      <c r="F194" s="13" t="s">
        <v>359</v>
      </c>
      <c r="G194" s="15" t="s">
        <v>3</v>
      </c>
      <c r="H194" s="15" t="s">
        <v>555</v>
      </c>
      <c r="I194" s="15" t="str">
        <f t="shared" si="12"/>
        <v>2 Gm Klwów (2)</v>
      </c>
      <c r="J194" s="14" t="s">
        <v>222</v>
      </c>
      <c r="K194" s="42">
        <v>3066</v>
      </c>
      <c r="L194" s="43">
        <v>392</v>
      </c>
      <c r="M194" s="21">
        <v>123</v>
      </c>
      <c r="N194" s="47">
        <v>2807</v>
      </c>
      <c r="O194" s="19">
        <f t="shared" si="9"/>
        <v>4.01174168E-2</v>
      </c>
      <c r="P194" s="19">
        <f t="shared" si="10"/>
        <v>5.6024322000000001E-3</v>
      </c>
      <c r="Q194" s="18" t="e">
        <f>ROUNDDOWN(P194/#REF!,10)</f>
        <v>#REF!</v>
      </c>
      <c r="R194" s="33">
        <v>1021669</v>
      </c>
      <c r="S194" s="35"/>
      <c r="T194" s="35"/>
      <c r="U194" s="35"/>
      <c r="V194" s="36"/>
      <c r="W194" s="34">
        <f t="shared" si="11"/>
        <v>1021669</v>
      </c>
    </row>
    <row r="195" spans="1:23">
      <c r="A195" s="20" t="s">
        <v>873</v>
      </c>
      <c r="B195" s="44">
        <v>1423043</v>
      </c>
      <c r="C195" s="13" t="s">
        <v>21</v>
      </c>
      <c r="D195" s="13" t="s">
        <v>30</v>
      </c>
      <c r="E195" s="13" t="s">
        <v>11</v>
      </c>
      <c r="F195" s="13" t="s">
        <v>359</v>
      </c>
      <c r="G195" s="15" t="s">
        <v>3</v>
      </c>
      <c r="H195" s="15" t="s">
        <v>556</v>
      </c>
      <c r="I195" s="15" t="str">
        <f t="shared" si="12"/>
        <v>2 Gm Odrzywół (3)</v>
      </c>
      <c r="J195" s="14" t="s">
        <v>223</v>
      </c>
      <c r="K195" s="42">
        <v>3317</v>
      </c>
      <c r="L195" s="43">
        <v>615</v>
      </c>
      <c r="M195" s="21">
        <v>10</v>
      </c>
      <c r="N195" s="47">
        <v>4134.6899999999996</v>
      </c>
      <c r="O195" s="19">
        <f t="shared" ref="O195:O258" si="13" xml:space="preserve"> ROUNDDOWN(M195/K195,10)</f>
        <v>3.0147722999999999E-3</v>
      </c>
      <c r="P195" s="19">
        <f t="shared" ref="P195:P258" si="14">ROUNDDOWN(L195*O195/N195,10)</f>
        <v>4.4842169999999998E-4</v>
      </c>
      <c r="Q195" s="18" t="e">
        <f>ROUNDDOWN(P195/#REF!,10)</f>
        <v>#REF!</v>
      </c>
      <c r="R195" s="33">
        <v>81775</v>
      </c>
      <c r="S195" s="35"/>
      <c r="T195" s="35"/>
      <c r="U195" s="35"/>
      <c r="V195" s="36"/>
      <c r="W195" s="34">
        <f t="shared" ref="W195:W258" si="15">MIN(R195:U195)</f>
        <v>81775</v>
      </c>
    </row>
    <row r="196" spans="1:23">
      <c r="A196" s="20" t="s">
        <v>874</v>
      </c>
      <c r="B196" s="44">
        <v>1423052</v>
      </c>
      <c r="C196" s="13" t="s">
        <v>21</v>
      </c>
      <c r="D196" s="13" t="s">
        <v>30</v>
      </c>
      <c r="E196" s="13" t="s">
        <v>12</v>
      </c>
      <c r="F196" s="13" t="s">
        <v>359</v>
      </c>
      <c r="G196" s="15" t="s">
        <v>3</v>
      </c>
      <c r="H196" s="15" t="s">
        <v>557</v>
      </c>
      <c r="I196" s="15" t="str">
        <f t="shared" si="12"/>
        <v>2 Gm Potworów (2)</v>
      </c>
      <c r="J196" s="14" t="s">
        <v>224</v>
      </c>
      <c r="K196" s="42">
        <v>3953</v>
      </c>
      <c r="L196" s="43">
        <v>557</v>
      </c>
      <c r="M196" s="21">
        <v>69</v>
      </c>
      <c r="N196" s="47">
        <v>2766.53</v>
      </c>
      <c r="O196" s="19">
        <f t="shared" si="13"/>
        <v>1.74550973E-2</v>
      </c>
      <c r="P196" s="19">
        <f t="shared" si="14"/>
        <v>3.5143263E-3</v>
      </c>
      <c r="Q196" s="18" t="e">
        <f>ROUNDDOWN(P196/#REF!,10)</f>
        <v>#REF!</v>
      </c>
      <c r="R196" s="33">
        <v>640879</v>
      </c>
      <c r="S196" s="35"/>
      <c r="T196" s="35"/>
      <c r="U196" s="35"/>
      <c r="V196" s="36"/>
      <c r="W196" s="34">
        <f t="shared" si="15"/>
        <v>640879</v>
      </c>
    </row>
    <row r="197" spans="1:23">
      <c r="A197" s="20" t="s">
        <v>875</v>
      </c>
      <c r="B197" s="44">
        <v>1423063</v>
      </c>
      <c r="C197" s="13" t="s">
        <v>21</v>
      </c>
      <c r="D197" s="13" t="s">
        <v>30</v>
      </c>
      <c r="E197" s="13" t="s">
        <v>13</v>
      </c>
      <c r="F197" s="13" t="s">
        <v>360</v>
      </c>
      <c r="G197" s="15" t="s">
        <v>4</v>
      </c>
      <c r="H197" s="15" t="s">
        <v>558</v>
      </c>
      <c r="I197" s="15" t="str">
        <f t="shared" si="12"/>
        <v>3 M-Gm Przysucha (3)</v>
      </c>
      <c r="J197" s="14" t="s">
        <v>225</v>
      </c>
      <c r="K197" s="42">
        <v>10517</v>
      </c>
      <c r="L197" s="43">
        <v>1410</v>
      </c>
      <c r="M197" s="21">
        <v>75</v>
      </c>
      <c r="N197" s="47">
        <v>5619.79</v>
      </c>
      <c r="O197" s="19">
        <f t="shared" si="13"/>
        <v>7.1313111999999996E-3</v>
      </c>
      <c r="P197" s="19">
        <f t="shared" si="14"/>
        <v>1.7892392E-3</v>
      </c>
      <c r="Q197" s="18" t="e">
        <f>ROUNDDOWN(P197/#REF!,10)</f>
        <v>#REF!</v>
      </c>
      <c r="R197" s="33">
        <v>326288</v>
      </c>
      <c r="S197" s="35"/>
      <c r="T197" s="35"/>
      <c r="U197" s="35"/>
      <c r="V197" s="36"/>
      <c r="W197" s="34">
        <f t="shared" si="15"/>
        <v>326288</v>
      </c>
    </row>
    <row r="198" spans="1:23">
      <c r="A198" s="20" t="s">
        <v>876</v>
      </c>
      <c r="B198" s="44">
        <v>1423072</v>
      </c>
      <c r="C198" s="13" t="s">
        <v>21</v>
      </c>
      <c r="D198" s="13" t="s">
        <v>30</v>
      </c>
      <c r="E198" s="13" t="s">
        <v>14</v>
      </c>
      <c r="F198" s="13" t="s">
        <v>359</v>
      </c>
      <c r="G198" s="15" t="s">
        <v>3</v>
      </c>
      <c r="H198" s="15" t="s">
        <v>559</v>
      </c>
      <c r="I198" s="15" t="str">
        <f t="shared" si="12"/>
        <v>2 Gm Rusinów (2)</v>
      </c>
      <c r="J198" s="14" t="s">
        <v>226</v>
      </c>
      <c r="K198" s="42">
        <v>3924</v>
      </c>
      <c r="L198" s="43">
        <v>548</v>
      </c>
      <c r="M198" s="21">
        <v>52</v>
      </c>
      <c r="N198" s="47">
        <v>2855.04</v>
      </c>
      <c r="O198" s="19">
        <f t="shared" si="13"/>
        <v>1.32517838E-2</v>
      </c>
      <c r="P198" s="19">
        <f t="shared" si="14"/>
        <v>2.5435640999999999E-3</v>
      </c>
      <c r="Q198" s="18" t="e">
        <f>ROUNDDOWN(P198/#REF!,10)</f>
        <v>#REF!</v>
      </c>
      <c r="R198" s="33">
        <v>463849</v>
      </c>
      <c r="S198" s="35"/>
      <c r="T198" s="35"/>
      <c r="U198" s="35"/>
      <c r="V198" s="36"/>
      <c r="W198" s="34">
        <f t="shared" si="15"/>
        <v>463849</v>
      </c>
    </row>
    <row r="199" spans="1:23">
      <c r="A199" s="20" t="s">
        <v>877</v>
      </c>
      <c r="B199" s="44">
        <v>1423082</v>
      </c>
      <c r="C199" s="13" t="s">
        <v>21</v>
      </c>
      <c r="D199" s="13" t="s">
        <v>30</v>
      </c>
      <c r="E199" s="13" t="s">
        <v>15</v>
      </c>
      <c r="F199" s="13" t="s">
        <v>359</v>
      </c>
      <c r="G199" s="15" t="s">
        <v>3</v>
      </c>
      <c r="H199" s="15" t="s">
        <v>560</v>
      </c>
      <c r="I199" s="15" t="str">
        <f t="shared" si="12"/>
        <v>2 Gm Wieniawa (2)</v>
      </c>
      <c r="J199" s="14" t="s">
        <v>227</v>
      </c>
      <c r="K199" s="42">
        <v>4977</v>
      </c>
      <c r="L199" s="43">
        <v>788</v>
      </c>
      <c r="M199" s="21">
        <v>36</v>
      </c>
      <c r="N199" s="47">
        <v>3873.23</v>
      </c>
      <c r="O199" s="19">
        <f t="shared" si="13"/>
        <v>7.2332730000000001E-3</v>
      </c>
      <c r="P199" s="19">
        <f t="shared" si="14"/>
        <v>1.4715932000000001E-3</v>
      </c>
      <c r="Q199" s="18" t="e">
        <f>ROUNDDOWN(P199/#REF!,10)</f>
        <v>#REF!</v>
      </c>
      <c r="R199" s="33">
        <v>268362</v>
      </c>
      <c r="S199" s="35"/>
      <c r="T199" s="35"/>
      <c r="U199" s="35"/>
      <c r="V199" s="36"/>
      <c r="W199" s="34">
        <f t="shared" si="15"/>
        <v>268362</v>
      </c>
    </row>
    <row r="200" spans="1:23">
      <c r="A200" s="20" t="s">
        <v>878</v>
      </c>
      <c r="B200" s="44">
        <v>1424012</v>
      </c>
      <c r="C200" s="13" t="s">
        <v>21</v>
      </c>
      <c r="D200" s="13" t="s">
        <v>31</v>
      </c>
      <c r="E200" s="13" t="s">
        <v>9</v>
      </c>
      <c r="F200" s="13" t="s">
        <v>359</v>
      </c>
      <c r="G200" s="15" t="s">
        <v>3</v>
      </c>
      <c r="H200" s="15" t="s">
        <v>561</v>
      </c>
      <c r="I200" s="15" t="str">
        <f t="shared" si="12"/>
        <v>2 Gm Gzy (2)</v>
      </c>
      <c r="J200" s="14" t="s">
        <v>228</v>
      </c>
      <c r="K200" s="42">
        <v>3466</v>
      </c>
      <c r="L200" s="43">
        <v>497</v>
      </c>
      <c r="M200" s="21">
        <v>13</v>
      </c>
      <c r="N200" s="47">
        <v>3593.92</v>
      </c>
      <c r="O200" s="19">
        <f t="shared" si="13"/>
        <v>3.7507211999999999E-3</v>
      </c>
      <c r="P200" s="19">
        <f t="shared" si="14"/>
        <v>5.1868379999999998E-4</v>
      </c>
      <c r="Q200" s="18" t="e">
        <f>ROUNDDOWN(P200/#REF!,10)</f>
        <v>#REF!</v>
      </c>
      <c r="R200" s="33">
        <v>94588</v>
      </c>
      <c r="S200" s="35"/>
      <c r="T200" s="35"/>
      <c r="U200" s="35"/>
      <c r="V200" s="36"/>
      <c r="W200" s="34">
        <f t="shared" si="15"/>
        <v>94588</v>
      </c>
    </row>
    <row r="201" spans="1:23">
      <c r="A201" s="20" t="s">
        <v>879</v>
      </c>
      <c r="B201" s="44">
        <v>1424022</v>
      </c>
      <c r="C201" s="13" t="s">
        <v>21</v>
      </c>
      <c r="D201" s="13" t="s">
        <v>31</v>
      </c>
      <c r="E201" s="13" t="s">
        <v>8</v>
      </c>
      <c r="F201" s="13" t="s">
        <v>359</v>
      </c>
      <c r="G201" s="15" t="s">
        <v>3</v>
      </c>
      <c r="H201" s="15" t="s">
        <v>562</v>
      </c>
      <c r="I201" s="15" t="str">
        <f t="shared" si="12"/>
        <v>2 Gm Obryte (2)</v>
      </c>
      <c r="J201" s="14" t="s">
        <v>229</v>
      </c>
      <c r="K201" s="42">
        <v>4293</v>
      </c>
      <c r="L201" s="43">
        <v>578</v>
      </c>
      <c r="M201" s="21">
        <v>42</v>
      </c>
      <c r="N201" s="47">
        <v>3314.47</v>
      </c>
      <c r="O201" s="19">
        <f t="shared" si="13"/>
        <v>9.7833681999999998E-3</v>
      </c>
      <c r="P201" s="19">
        <f t="shared" si="14"/>
        <v>1.7060908E-3</v>
      </c>
      <c r="Q201" s="18" t="e">
        <f>ROUNDDOWN(P201/#REF!,10)</f>
        <v>#REF!</v>
      </c>
      <c r="R201" s="33">
        <v>311125</v>
      </c>
      <c r="S201" s="35"/>
      <c r="T201" s="35"/>
      <c r="U201" s="35"/>
      <c r="V201" s="36"/>
      <c r="W201" s="34">
        <f t="shared" si="15"/>
        <v>311125</v>
      </c>
    </row>
    <row r="202" spans="1:23">
      <c r="A202" s="20" t="s">
        <v>880</v>
      </c>
      <c r="B202" s="44">
        <v>1424032</v>
      </c>
      <c r="C202" s="13" t="s">
        <v>21</v>
      </c>
      <c r="D202" s="13" t="s">
        <v>31</v>
      </c>
      <c r="E202" s="13" t="s">
        <v>10</v>
      </c>
      <c r="F202" s="13" t="s">
        <v>359</v>
      </c>
      <c r="G202" s="15" t="s">
        <v>3</v>
      </c>
      <c r="H202" s="15" t="s">
        <v>563</v>
      </c>
      <c r="I202" s="15" t="str">
        <f t="shared" si="12"/>
        <v>2 Gm Pokrzywnica (2)</v>
      </c>
      <c r="J202" s="14" t="s">
        <v>230</v>
      </c>
      <c r="K202" s="42">
        <v>5116</v>
      </c>
      <c r="L202" s="43">
        <v>816</v>
      </c>
      <c r="M202" s="21">
        <v>36</v>
      </c>
      <c r="N202" s="47">
        <v>4402.43</v>
      </c>
      <c r="O202" s="19">
        <f t="shared" si="13"/>
        <v>7.0367473999999996E-3</v>
      </c>
      <c r="P202" s="19">
        <f t="shared" si="14"/>
        <v>1.3042764E-3</v>
      </c>
      <c r="Q202" s="18" t="e">
        <f>ROUNDDOWN(P202/#REF!,10)</f>
        <v>#REF!</v>
      </c>
      <c r="R202" s="33">
        <v>237850</v>
      </c>
      <c r="S202" s="35"/>
      <c r="T202" s="35"/>
      <c r="U202" s="35"/>
      <c r="V202" s="36"/>
      <c r="W202" s="34">
        <f t="shared" si="15"/>
        <v>237850</v>
      </c>
    </row>
    <row r="203" spans="1:23">
      <c r="A203" s="20" t="s">
        <v>881</v>
      </c>
      <c r="B203" s="44">
        <v>1424043</v>
      </c>
      <c r="C203" s="13" t="s">
        <v>21</v>
      </c>
      <c r="D203" s="13" t="s">
        <v>31</v>
      </c>
      <c r="E203" s="13" t="s">
        <v>11</v>
      </c>
      <c r="F203" s="13" t="s">
        <v>360</v>
      </c>
      <c r="G203" s="15" t="s">
        <v>4</v>
      </c>
      <c r="H203" s="15" t="s">
        <v>564</v>
      </c>
      <c r="I203" s="15" t="str">
        <f t="shared" si="12"/>
        <v>3 M-Gm Pułtusk (3)</v>
      </c>
      <c r="J203" s="14" t="s">
        <v>231</v>
      </c>
      <c r="K203" s="42">
        <v>23983</v>
      </c>
      <c r="L203" s="43">
        <v>3497</v>
      </c>
      <c r="M203" s="21">
        <v>108</v>
      </c>
      <c r="N203" s="47">
        <v>4925.09</v>
      </c>
      <c r="O203" s="19">
        <f t="shared" si="13"/>
        <v>4.5031897000000001E-3</v>
      </c>
      <c r="P203" s="19">
        <f t="shared" si="14"/>
        <v>3.1974348000000001E-3</v>
      </c>
      <c r="Q203" s="18" t="e">
        <f>ROUNDDOWN(P203/#REF!,10)</f>
        <v>#REF!</v>
      </c>
      <c r="R203" s="33">
        <v>583090</v>
      </c>
      <c r="S203" s="35"/>
      <c r="T203" s="35"/>
      <c r="U203" s="35"/>
      <c r="V203" s="36"/>
      <c r="W203" s="34">
        <f t="shared" si="15"/>
        <v>583090</v>
      </c>
    </row>
    <row r="204" spans="1:23">
      <c r="A204" s="20" t="s">
        <v>882</v>
      </c>
      <c r="B204" s="44">
        <v>1424052</v>
      </c>
      <c r="C204" s="13" t="s">
        <v>21</v>
      </c>
      <c r="D204" s="13" t="s">
        <v>31</v>
      </c>
      <c r="E204" s="13" t="s">
        <v>12</v>
      </c>
      <c r="F204" s="13" t="s">
        <v>359</v>
      </c>
      <c r="G204" s="15" t="s">
        <v>3</v>
      </c>
      <c r="H204" s="15" t="s">
        <v>565</v>
      </c>
      <c r="I204" s="15" t="str">
        <f t="shared" si="12"/>
        <v>2 Gm Świercze (2)</v>
      </c>
      <c r="J204" s="14" t="s">
        <v>232</v>
      </c>
      <c r="K204" s="42">
        <v>4445</v>
      </c>
      <c r="L204" s="43">
        <v>636</v>
      </c>
      <c r="M204" s="21">
        <v>16</v>
      </c>
      <c r="N204" s="47">
        <v>4123.1499999999996</v>
      </c>
      <c r="O204" s="19">
        <f t="shared" si="13"/>
        <v>3.59955E-3</v>
      </c>
      <c r="P204" s="19">
        <f t="shared" si="14"/>
        <v>5.5523409999999997E-4</v>
      </c>
      <c r="Q204" s="18" t="e">
        <f>ROUNDDOWN(P204/#REF!,10)</f>
        <v>#REF!</v>
      </c>
      <c r="R204" s="33">
        <v>101253</v>
      </c>
      <c r="S204" s="35"/>
      <c r="T204" s="35"/>
      <c r="U204" s="35"/>
      <c r="V204" s="36"/>
      <c r="W204" s="34">
        <f t="shared" si="15"/>
        <v>101253</v>
      </c>
    </row>
    <row r="205" spans="1:23">
      <c r="A205" s="20" t="s">
        <v>883</v>
      </c>
      <c r="B205" s="44">
        <v>1424062</v>
      </c>
      <c r="C205" s="13" t="s">
        <v>21</v>
      </c>
      <c r="D205" s="13" t="s">
        <v>31</v>
      </c>
      <c r="E205" s="13" t="s">
        <v>13</v>
      </c>
      <c r="F205" s="13" t="s">
        <v>359</v>
      </c>
      <c r="G205" s="15" t="s">
        <v>3</v>
      </c>
      <c r="H205" s="15" t="s">
        <v>566</v>
      </c>
      <c r="I205" s="15" t="str">
        <f t="shared" si="12"/>
        <v>2 Gm Winnica (2)</v>
      </c>
      <c r="J205" s="14" t="s">
        <v>233</v>
      </c>
      <c r="K205" s="42">
        <v>3923</v>
      </c>
      <c r="L205" s="43">
        <v>653</v>
      </c>
      <c r="M205" s="21">
        <v>15</v>
      </c>
      <c r="N205" s="47">
        <v>3783.94</v>
      </c>
      <c r="O205" s="19">
        <f t="shared" si="13"/>
        <v>3.8236043000000001E-3</v>
      </c>
      <c r="P205" s="19">
        <f t="shared" si="14"/>
        <v>6.5984490000000002E-4</v>
      </c>
      <c r="Q205" s="18" t="e">
        <f>ROUNDDOWN(P205/#REF!,10)</f>
        <v>#REF!</v>
      </c>
      <c r="R205" s="33">
        <v>120330</v>
      </c>
      <c r="S205" s="35"/>
      <c r="T205" s="35"/>
      <c r="U205" s="35"/>
      <c r="V205" s="36"/>
      <c r="W205" s="34">
        <f t="shared" si="15"/>
        <v>120330</v>
      </c>
    </row>
    <row r="206" spans="1:23">
      <c r="A206" s="20" t="s">
        <v>884</v>
      </c>
      <c r="B206" s="44">
        <v>1424072</v>
      </c>
      <c r="C206" s="13" t="s">
        <v>21</v>
      </c>
      <c r="D206" s="13" t="s">
        <v>31</v>
      </c>
      <c r="E206" s="13" t="s">
        <v>14</v>
      </c>
      <c r="F206" s="13" t="s">
        <v>359</v>
      </c>
      <c r="G206" s="15" t="s">
        <v>3</v>
      </c>
      <c r="H206" s="15" t="s">
        <v>567</v>
      </c>
      <c r="I206" s="15" t="str">
        <f t="shared" si="12"/>
        <v>2 Gm Zatory (2)</v>
      </c>
      <c r="J206" s="14" t="s">
        <v>234</v>
      </c>
      <c r="K206" s="42">
        <v>4673</v>
      </c>
      <c r="L206" s="43">
        <v>710</v>
      </c>
      <c r="M206" s="21">
        <v>28</v>
      </c>
      <c r="N206" s="47">
        <v>3637.38</v>
      </c>
      <c r="O206" s="19">
        <f t="shared" si="13"/>
        <v>5.9918680999999996E-3</v>
      </c>
      <c r="P206" s="19">
        <f t="shared" si="14"/>
        <v>1.1695853E-3</v>
      </c>
      <c r="Q206" s="18" t="e">
        <f>ROUNDDOWN(P206/#REF!,10)</f>
        <v>#REF!</v>
      </c>
      <c r="R206" s="33">
        <v>213287</v>
      </c>
      <c r="S206" s="35"/>
      <c r="T206" s="35"/>
      <c r="U206" s="35"/>
      <c r="V206" s="36"/>
      <c r="W206" s="34">
        <f t="shared" si="15"/>
        <v>213287</v>
      </c>
    </row>
    <row r="207" spans="1:23">
      <c r="A207" s="20" t="s">
        <v>885</v>
      </c>
      <c r="B207" s="44">
        <v>1425011</v>
      </c>
      <c r="C207" s="13" t="s">
        <v>21</v>
      </c>
      <c r="D207" s="13" t="s">
        <v>32</v>
      </c>
      <c r="E207" s="13" t="s">
        <v>9</v>
      </c>
      <c r="F207" s="13" t="s">
        <v>358</v>
      </c>
      <c r="G207" s="15" t="s">
        <v>2</v>
      </c>
      <c r="H207" s="15" t="s">
        <v>568</v>
      </c>
      <c r="I207" s="15" t="str">
        <f t="shared" si="12"/>
        <v>1 M Pionki (1)</v>
      </c>
      <c r="J207" s="14" t="s">
        <v>235</v>
      </c>
      <c r="K207" s="42">
        <v>15566</v>
      </c>
      <c r="L207" s="43">
        <v>1838</v>
      </c>
      <c r="M207" s="21">
        <v>23</v>
      </c>
      <c r="N207" s="47">
        <v>5016.2299999999996</v>
      </c>
      <c r="O207" s="19">
        <f t="shared" si="13"/>
        <v>1.4775793E-3</v>
      </c>
      <c r="P207" s="19">
        <f t="shared" si="14"/>
        <v>5.4140069999999995E-4</v>
      </c>
      <c r="Q207" s="18" t="e">
        <f>ROUNDDOWN(P207/#REF!,10)</f>
        <v>#REF!</v>
      </c>
      <c r="R207" s="33">
        <v>98730</v>
      </c>
      <c r="S207" s="35"/>
      <c r="T207" s="35"/>
      <c r="U207" s="35"/>
      <c r="V207" s="36"/>
      <c r="W207" s="34">
        <f t="shared" si="15"/>
        <v>98730</v>
      </c>
    </row>
    <row r="208" spans="1:23">
      <c r="A208" s="20" t="s">
        <v>886</v>
      </c>
      <c r="B208" s="44">
        <v>1425022</v>
      </c>
      <c r="C208" s="13" t="s">
        <v>21</v>
      </c>
      <c r="D208" s="13" t="s">
        <v>32</v>
      </c>
      <c r="E208" s="13" t="s">
        <v>8</v>
      </c>
      <c r="F208" s="13" t="s">
        <v>359</v>
      </c>
      <c r="G208" s="15" t="s">
        <v>3</v>
      </c>
      <c r="H208" s="15" t="s">
        <v>569</v>
      </c>
      <c r="I208" s="15" t="str">
        <f t="shared" si="12"/>
        <v>2 Gm Gózd (2)</v>
      </c>
      <c r="J208" s="14" t="s">
        <v>236</v>
      </c>
      <c r="K208" s="42">
        <v>9744</v>
      </c>
      <c r="L208" s="43">
        <v>1724</v>
      </c>
      <c r="M208" s="21">
        <v>60</v>
      </c>
      <c r="N208" s="47">
        <v>3453.54</v>
      </c>
      <c r="O208" s="19">
        <f t="shared" si="13"/>
        <v>6.1576354E-3</v>
      </c>
      <c r="P208" s="19">
        <f t="shared" si="14"/>
        <v>3.0738788000000002E-3</v>
      </c>
      <c r="Q208" s="18" t="e">
        <f>ROUNDDOWN(P208/#REF!,10)</f>
        <v>#REF!</v>
      </c>
      <c r="R208" s="33">
        <v>560558</v>
      </c>
      <c r="S208" s="35"/>
      <c r="T208" s="35"/>
      <c r="U208" s="35"/>
      <c r="V208" s="36"/>
      <c r="W208" s="34">
        <f t="shared" si="15"/>
        <v>560558</v>
      </c>
    </row>
    <row r="209" spans="1:23">
      <c r="A209" s="20" t="s">
        <v>887</v>
      </c>
      <c r="B209" s="44">
        <v>1425033</v>
      </c>
      <c r="C209" s="13" t="s">
        <v>21</v>
      </c>
      <c r="D209" s="13" t="s">
        <v>32</v>
      </c>
      <c r="E209" s="13" t="s">
        <v>10</v>
      </c>
      <c r="F209" s="13" t="s">
        <v>360</v>
      </c>
      <c r="G209" s="15" t="s">
        <v>4</v>
      </c>
      <c r="H209" s="15" t="s">
        <v>570</v>
      </c>
      <c r="I209" s="15" t="str">
        <f t="shared" si="12"/>
        <v>3 M-Gm Iłża (3)</v>
      </c>
      <c r="J209" s="14" t="s">
        <v>237</v>
      </c>
      <c r="K209" s="42">
        <v>13244</v>
      </c>
      <c r="L209" s="43">
        <v>1819</v>
      </c>
      <c r="M209" s="21">
        <v>37</v>
      </c>
      <c r="N209" s="47">
        <v>4201.59</v>
      </c>
      <c r="O209" s="19">
        <f t="shared" si="13"/>
        <v>2.7937179000000001E-3</v>
      </c>
      <c r="P209" s="19">
        <f t="shared" si="14"/>
        <v>1.2094880000000001E-3</v>
      </c>
      <c r="Q209" s="18" t="e">
        <f>ROUNDDOWN(P209/#REF!,10)</f>
        <v>#REF!</v>
      </c>
      <c r="R209" s="33">
        <v>220564</v>
      </c>
      <c r="S209" s="35"/>
      <c r="T209" s="35"/>
      <c r="U209" s="35"/>
      <c r="V209" s="36"/>
      <c r="W209" s="34">
        <f t="shared" si="15"/>
        <v>220564</v>
      </c>
    </row>
    <row r="210" spans="1:23">
      <c r="A210" s="20" t="s">
        <v>888</v>
      </c>
      <c r="B210" s="44">
        <v>1425042</v>
      </c>
      <c r="C210" s="13" t="s">
        <v>21</v>
      </c>
      <c r="D210" s="13" t="s">
        <v>32</v>
      </c>
      <c r="E210" s="13" t="s">
        <v>11</v>
      </c>
      <c r="F210" s="13" t="s">
        <v>359</v>
      </c>
      <c r="G210" s="15" t="s">
        <v>3</v>
      </c>
      <c r="H210" s="15" t="s">
        <v>571</v>
      </c>
      <c r="I210" s="15" t="str">
        <f t="shared" si="12"/>
        <v>2 Gm Jastrzębia (2)</v>
      </c>
      <c r="J210" s="14" t="s">
        <v>238</v>
      </c>
      <c r="K210" s="42">
        <v>7154</v>
      </c>
      <c r="L210" s="43">
        <v>1198</v>
      </c>
      <c r="M210" s="21">
        <v>17</v>
      </c>
      <c r="N210" s="47">
        <v>3744.45</v>
      </c>
      <c r="O210" s="19">
        <f t="shared" si="13"/>
        <v>2.3762929000000002E-3</v>
      </c>
      <c r="P210" s="19">
        <f t="shared" si="14"/>
        <v>7.6027150000000003E-4</v>
      </c>
      <c r="Q210" s="18" t="e">
        <f>ROUNDDOWN(P210/#REF!,10)</f>
        <v>#REF!</v>
      </c>
      <c r="R210" s="33">
        <v>138644</v>
      </c>
      <c r="S210" s="35"/>
      <c r="T210" s="35"/>
      <c r="U210" s="35"/>
      <c r="V210" s="36"/>
      <c r="W210" s="34">
        <f t="shared" si="15"/>
        <v>138644</v>
      </c>
    </row>
    <row r="211" spans="1:23">
      <c r="A211" s="20" t="s">
        <v>889</v>
      </c>
      <c r="B211" s="44">
        <v>1425052</v>
      </c>
      <c r="C211" s="13" t="s">
        <v>21</v>
      </c>
      <c r="D211" s="13" t="s">
        <v>32</v>
      </c>
      <c r="E211" s="13" t="s">
        <v>12</v>
      </c>
      <c r="F211" s="13" t="s">
        <v>359</v>
      </c>
      <c r="G211" s="15" t="s">
        <v>3</v>
      </c>
      <c r="H211" s="15" t="s">
        <v>572</v>
      </c>
      <c r="I211" s="15" t="str">
        <f t="shared" si="12"/>
        <v>2 Gm Jedlińsk (2)</v>
      </c>
      <c r="J211" s="14" t="s">
        <v>239</v>
      </c>
      <c r="K211" s="42">
        <v>14483</v>
      </c>
      <c r="L211" s="43">
        <v>2540</v>
      </c>
      <c r="M211" s="21">
        <v>84</v>
      </c>
      <c r="N211" s="47">
        <v>4278.55</v>
      </c>
      <c r="O211" s="19">
        <f t="shared" si="13"/>
        <v>5.7999033E-3</v>
      </c>
      <c r="P211" s="19">
        <f t="shared" si="14"/>
        <v>3.4431650999999998E-3</v>
      </c>
      <c r="Q211" s="18" t="e">
        <f>ROUNDDOWN(P211/#REF!,10)</f>
        <v>#REF!</v>
      </c>
      <c r="R211" s="33">
        <v>627901</v>
      </c>
      <c r="S211" s="35"/>
      <c r="T211" s="35"/>
      <c r="U211" s="35"/>
      <c r="V211" s="36"/>
      <c r="W211" s="34">
        <f t="shared" si="15"/>
        <v>627901</v>
      </c>
    </row>
    <row r="212" spans="1:23">
      <c r="A212" s="20" t="s">
        <v>890</v>
      </c>
      <c r="B212" s="44">
        <v>1425063</v>
      </c>
      <c r="C212" s="13" t="s">
        <v>21</v>
      </c>
      <c r="D212" s="13" t="s">
        <v>32</v>
      </c>
      <c r="E212" s="13" t="s">
        <v>13</v>
      </c>
      <c r="F212" s="13" t="s">
        <v>359</v>
      </c>
      <c r="G212" s="15" t="s">
        <v>3</v>
      </c>
      <c r="H212" s="15" t="s">
        <v>573</v>
      </c>
      <c r="I212" s="15" t="str">
        <f t="shared" si="12"/>
        <v>2 Gm Jedlnia-Letnisko (3)</v>
      </c>
      <c r="J212" s="14" t="s">
        <v>240</v>
      </c>
      <c r="K212" s="42">
        <v>13667</v>
      </c>
      <c r="L212" s="43">
        <v>2275</v>
      </c>
      <c r="M212" s="21">
        <v>28</v>
      </c>
      <c r="N212" s="47">
        <v>4546.3</v>
      </c>
      <c r="O212" s="19">
        <f t="shared" si="13"/>
        <v>2.0487305000000001E-3</v>
      </c>
      <c r="P212" s="19">
        <f t="shared" si="14"/>
        <v>1.0251989E-3</v>
      </c>
      <c r="Q212" s="18" t="e">
        <f>ROUNDDOWN(P212/#REF!,10)</f>
        <v>#REF!</v>
      </c>
      <c r="R212" s="33">
        <v>186957</v>
      </c>
      <c r="S212" s="35"/>
      <c r="T212" s="35"/>
      <c r="U212" s="35"/>
      <c r="V212" s="36"/>
      <c r="W212" s="34">
        <f t="shared" si="15"/>
        <v>186957</v>
      </c>
    </row>
    <row r="213" spans="1:23">
      <c r="A213" s="20" t="s">
        <v>891</v>
      </c>
      <c r="B213" s="44">
        <v>1425072</v>
      </c>
      <c r="C213" s="13" t="s">
        <v>21</v>
      </c>
      <c r="D213" s="13" t="s">
        <v>32</v>
      </c>
      <c r="E213" s="13" t="s">
        <v>14</v>
      </c>
      <c r="F213" s="13" t="s">
        <v>359</v>
      </c>
      <c r="G213" s="15" t="s">
        <v>3</v>
      </c>
      <c r="H213" s="15" t="s">
        <v>574</v>
      </c>
      <c r="I213" s="15" t="str">
        <f t="shared" si="12"/>
        <v>2 Gm Kowala (2)</v>
      </c>
      <c r="J213" s="14" t="s">
        <v>241</v>
      </c>
      <c r="K213" s="42">
        <v>12549</v>
      </c>
      <c r="L213" s="43">
        <v>2149</v>
      </c>
      <c r="M213" s="21">
        <v>31</v>
      </c>
      <c r="N213" s="47">
        <v>4737.43</v>
      </c>
      <c r="O213" s="19">
        <f t="shared" si="13"/>
        <v>2.4703162999999998E-3</v>
      </c>
      <c r="P213" s="19">
        <f t="shared" si="14"/>
        <v>1.1205885E-3</v>
      </c>
      <c r="Q213" s="18" t="e">
        <f>ROUNDDOWN(P213/#REF!,10)</f>
        <v>#REF!</v>
      </c>
      <c r="R213" s="33">
        <v>204352</v>
      </c>
      <c r="S213" s="35"/>
      <c r="T213" s="35"/>
      <c r="U213" s="35"/>
      <c r="V213" s="36"/>
      <c r="W213" s="34">
        <f t="shared" si="15"/>
        <v>204352</v>
      </c>
    </row>
    <row r="214" spans="1:23">
      <c r="A214" s="20" t="s">
        <v>892</v>
      </c>
      <c r="B214" s="44">
        <v>1425082</v>
      </c>
      <c r="C214" s="13" t="s">
        <v>21</v>
      </c>
      <c r="D214" s="13" t="s">
        <v>32</v>
      </c>
      <c r="E214" s="13" t="s">
        <v>15</v>
      </c>
      <c r="F214" s="13" t="s">
        <v>359</v>
      </c>
      <c r="G214" s="15" t="s">
        <v>3</v>
      </c>
      <c r="H214" s="15" t="s">
        <v>575</v>
      </c>
      <c r="I214" s="15" t="str">
        <f t="shared" si="12"/>
        <v>2 Gm Pionki (2)</v>
      </c>
      <c r="J214" s="14" t="s">
        <v>235</v>
      </c>
      <c r="K214" s="42">
        <v>9635</v>
      </c>
      <c r="L214" s="43">
        <v>1388</v>
      </c>
      <c r="M214" s="21">
        <v>43</v>
      </c>
      <c r="N214" s="47">
        <v>4157.45</v>
      </c>
      <c r="O214" s="19">
        <f t="shared" si="13"/>
        <v>4.4628955999999999E-3</v>
      </c>
      <c r="P214" s="19">
        <f t="shared" si="14"/>
        <v>1.4899755999999999E-3</v>
      </c>
      <c r="Q214" s="18" t="e">
        <f>ROUNDDOWN(P214/#REF!,10)</f>
        <v>#REF!</v>
      </c>
      <c r="R214" s="33">
        <v>271714</v>
      </c>
      <c r="S214" s="35"/>
      <c r="T214" s="35"/>
      <c r="U214" s="35"/>
      <c r="V214" s="36"/>
      <c r="W214" s="34">
        <f t="shared" si="15"/>
        <v>271714</v>
      </c>
    </row>
    <row r="215" spans="1:23">
      <c r="A215" s="20" t="s">
        <v>893</v>
      </c>
      <c r="B215" s="44">
        <v>1425093</v>
      </c>
      <c r="C215" s="13" t="s">
        <v>21</v>
      </c>
      <c r="D215" s="13" t="s">
        <v>32</v>
      </c>
      <c r="E215" s="13" t="s">
        <v>16</v>
      </c>
      <c r="F215" s="13" t="s">
        <v>359</v>
      </c>
      <c r="G215" s="15" t="s">
        <v>3</v>
      </c>
      <c r="H215" s="15" t="s">
        <v>576</v>
      </c>
      <c r="I215" s="15" t="str">
        <f t="shared" si="12"/>
        <v>2 Gm Przytyk (3)</v>
      </c>
      <c r="J215" s="14" t="s">
        <v>242</v>
      </c>
      <c r="K215" s="42">
        <v>7042</v>
      </c>
      <c r="L215" s="43">
        <v>1128</v>
      </c>
      <c r="M215" s="21">
        <v>51</v>
      </c>
      <c r="N215" s="47">
        <v>3478.01</v>
      </c>
      <c r="O215" s="19">
        <f t="shared" si="13"/>
        <v>7.2422607000000002E-3</v>
      </c>
      <c r="P215" s="19">
        <f t="shared" si="14"/>
        <v>2.3488344999999999E-3</v>
      </c>
      <c r="Q215" s="18" t="e">
        <f>ROUNDDOWN(P215/#REF!,10)</f>
        <v>#REF!</v>
      </c>
      <c r="R215" s="33">
        <v>428337</v>
      </c>
      <c r="S215" s="35"/>
      <c r="T215" s="35"/>
      <c r="U215" s="35"/>
      <c r="V215" s="36"/>
      <c r="W215" s="34">
        <f t="shared" si="15"/>
        <v>428337</v>
      </c>
    </row>
    <row r="216" spans="1:23">
      <c r="A216" s="20" t="s">
        <v>894</v>
      </c>
      <c r="B216" s="44">
        <v>1425103</v>
      </c>
      <c r="C216" s="13" t="s">
        <v>21</v>
      </c>
      <c r="D216" s="13" t="s">
        <v>32</v>
      </c>
      <c r="E216" s="13" t="s">
        <v>17</v>
      </c>
      <c r="F216" s="13" t="s">
        <v>360</v>
      </c>
      <c r="G216" s="15" t="s">
        <v>4</v>
      </c>
      <c r="H216" s="15" t="s">
        <v>577</v>
      </c>
      <c r="I216" s="15" t="str">
        <f t="shared" si="12"/>
        <v>3 M-Gm Skaryszew (3)</v>
      </c>
      <c r="J216" s="14" t="s">
        <v>243</v>
      </c>
      <c r="K216" s="42">
        <v>15652</v>
      </c>
      <c r="L216" s="43">
        <v>2800</v>
      </c>
      <c r="M216" s="21">
        <v>62</v>
      </c>
      <c r="N216" s="47">
        <v>4154.66</v>
      </c>
      <c r="O216" s="19">
        <f t="shared" si="13"/>
        <v>3.9611550999999997E-3</v>
      </c>
      <c r="P216" s="19">
        <f t="shared" si="14"/>
        <v>2.6695889E-3</v>
      </c>
      <c r="Q216" s="18" t="e">
        <f>ROUNDDOWN(P216/#REF!,10)</f>
        <v>#REF!</v>
      </c>
      <c r="R216" s="33">
        <v>486831</v>
      </c>
      <c r="S216" s="35"/>
      <c r="T216" s="35"/>
      <c r="U216" s="35"/>
      <c r="V216" s="36"/>
      <c r="W216" s="34">
        <f t="shared" si="15"/>
        <v>486831</v>
      </c>
    </row>
    <row r="217" spans="1:23">
      <c r="A217" s="20" t="s">
        <v>895</v>
      </c>
      <c r="B217" s="44">
        <v>1425112</v>
      </c>
      <c r="C217" s="13" t="s">
        <v>21</v>
      </c>
      <c r="D217" s="13" t="s">
        <v>32</v>
      </c>
      <c r="E217" s="13" t="s">
        <v>18</v>
      </c>
      <c r="F217" s="13" t="s">
        <v>359</v>
      </c>
      <c r="G217" s="15" t="s">
        <v>3</v>
      </c>
      <c r="H217" s="15" t="s">
        <v>362</v>
      </c>
      <c r="I217" s="15" t="str">
        <f t="shared" si="12"/>
        <v>2 Gm Wierzbica (2)</v>
      </c>
      <c r="J217" s="14" t="s">
        <v>41</v>
      </c>
      <c r="K217" s="42">
        <v>9042</v>
      </c>
      <c r="L217" s="43">
        <v>1343</v>
      </c>
      <c r="M217" s="21">
        <v>73</v>
      </c>
      <c r="N217" s="47">
        <v>4114.34</v>
      </c>
      <c r="O217" s="19">
        <f t="shared" si="13"/>
        <v>8.0734350000000003E-3</v>
      </c>
      <c r="P217" s="19">
        <f t="shared" si="14"/>
        <v>2.635325E-3</v>
      </c>
      <c r="Q217" s="18" t="e">
        <f>ROUNDDOWN(P217/#REF!,10)</f>
        <v>#REF!</v>
      </c>
      <c r="R217" s="33">
        <v>480582</v>
      </c>
      <c r="S217" s="35"/>
      <c r="T217" s="35"/>
      <c r="U217" s="35"/>
      <c r="V217" s="36"/>
      <c r="W217" s="34">
        <f t="shared" si="15"/>
        <v>480582</v>
      </c>
    </row>
    <row r="218" spans="1:23">
      <c r="A218" s="20" t="s">
        <v>896</v>
      </c>
      <c r="B218" s="44">
        <v>1425122</v>
      </c>
      <c r="C218" s="13" t="s">
        <v>21</v>
      </c>
      <c r="D218" s="13" t="s">
        <v>32</v>
      </c>
      <c r="E218" s="13" t="s">
        <v>19</v>
      </c>
      <c r="F218" s="13" t="s">
        <v>359</v>
      </c>
      <c r="G218" s="15" t="s">
        <v>3</v>
      </c>
      <c r="H218" s="15" t="s">
        <v>578</v>
      </c>
      <c r="I218" s="15" t="str">
        <f t="shared" si="12"/>
        <v>2 Gm Wolanów (2)</v>
      </c>
      <c r="J218" s="14" t="s">
        <v>244</v>
      </c>
      <c r="K218" s="42">
        <v>9050</v>
      </c>
      <c r="L218" s="43">
        <v>1522</v>
      </c>
      <c r="M218" s="21">
        <v>23</v>
      </c>
      <c r="N218" s="47">
        <v>4117.8500000000004</v>
      </c>
      <c r="O218" s="19">
        <f t="shared" si="13"/>
        <v>2.5414363999999999E-3</v>
      </c>
      <c r="P218" s="19">
        <f t="shared" si="14"/>
        <v>9.3934119999999996E-4</v>
      </c>
      <c r="Q218" s="18" t="e">
        <f>ROUNDDOWN(P218/#REF!,10)</f>
        <v>#REF!</v>
      </c>
      <c r="R218" s="33">
        <v>171300</v>
      </c>
      <c r="S218" s="35"/>
      <c r="T218" s="35"/>
      <c r="U218" s="35"/>
      <c r="V218" s="36"/>
      <c r="W218" s="34">
        <f t="shared" si="15"/>
        <v>171300</v>
      </c>
    </row>
    <row r="219" spans="1:23">
      <c r="A219" s="20" t="s">
        <v>897</v>
      </c>
      <c r="B219" s="44">
        <v>1425132</v>
      </c>
      <c r="C219" s="13" t="s">
        <v>21</v>
      </c>
      <c r="D219" s="13" t="s">
        <v>32</v>
      </c>
      <c r="E219" s="13" t="s">
        <v>20</v>
      </c>
      <c r="F219" s="13" t="s">
        <v>359</v>
      </c>
      <c r="G219" s="15" t="s">
        <v>3</v>
      </c>
      <c r="H219" s="15" t="s">
        <v>364</v>
      </c>
      <c r="I219" s="15" t="str">
        <f t="shared" si="12"/>
        <v>2 Gm Zakrzew (2)</v>
      </c>
      <c r="J219" s="14" t="s">
        <v>43</v>
      </c>
      <c r="K219" s="42">
        <v>14230</v>
      </c>
      <c r="L219" s="43">
        <v>2564</v>
      </c>
      <c r="M219" s="21">
        <v>22</v>
      </c>
      <c r="N219" s="47">
        <v>4312.22</v>
      </c>
      <c r="O219" s="19">
        <f t="shared" si="13"/>
        <v>1.5460294999999999E-3</v>
      </c>
      <c r="P219" s="19">
        <f t="shared" si="14"/>
        <v>9.1925259999999995E-4</v>
      </c>
      <c r="Q219" s="18" t="e">
        <f>ROUNDDOWN(P219/#REF!,10)</f>
        <v>#REF!</v>
      </c>
      <c r="R219" s="33">
        <v>167636</v>
      </c>
      <c r="S219" s="35"/>
      <c r="T219" s="35"/>
      <c r="U219" s="35"/>
      <c r="V219" s="36"/>
      <c r="W219" s="34">
        <f t="shared" si="15"/>
        <v>167636</v>
      </c>
    </row>
    <row r="220" spans="1:23" ht="20.25" customHeight="1">
      <c r="A220" s="20" t="s">
        <v>898</v>
      </c>
      <c r="B220" s="44">
        <v>1426012</v>
      </c>
      <c r="C220" s="13" t="s">
        <v>21</v>
      </c>
      <c r="D220" s="13" t="s">
        <v>33</v>
      </c>
      <c r="E220" s="13" t="s">
        <v>9</v>
      </c>
      <c r="F220" s="13" t="s">
        <v>359</v>
      </c>
      <c r="G220" s="15" t="s">
        <v>3</v>
      </c>
      <c r="H220" s="15" t="s">
        <v>579</v>
      </c>
      <c r="I220" s="15" t="str">
        <f t="shared" si="12"/>
        <v>2 Gm Domanice (2)</v>
      </c>
      <c r="J220" s="14" t="s">
        <v>245</v>
      </c>
      <c r="K220" s="42">
        <v>2470</v>
      </c>
      <c r="L220" s="43">
        <v>415</v>
      </c>
      <c r="M220" s="22">
        <v>11</v>
      </c>
      <c r="N220" s="47">
        <v>3398.32</v>
      </c>
      <c r="O220" s="19">
        <f t="shared" si="13"/>
        <v>4.4534411999999999E-3</v>
      </c>
      <c r="P220" s="19">
        <f t="shared" si="14"/>
        <v>5.4385049999999997E-4</v>
      </c>
      <c r="Q220" s="18" t="e">
        <f>ROUNDDOWN(P220/#REF!,10)</f>
        <v>#REF!</v>
      </c>
      <c r="R220" s="33">
        <v>99177</v>
      </c>
      <c r="S220" s="35"/>
      <c r="T220" s="35"/>
      <c r="U220" s="35"/>
      <c r="V220" s="36"/>
      <c r="W220" s="34">
        <f t="shared" si="15"/>
        <v>99177</v>
      </c>
    </row>
    <row r="221" spans="1:23">
      <c r="A221" s="20" t="s">
        <v>899</v>
      </c>
      <c r="B221" s="44">
        <v>1426022</v>
      </c>
      <c r="C221" s="13" t="s">
        <v>21</v>
      </c>
      <c r="D221" s="13" t="s">
        <v>33</v>
      </c>
      <c r="E221" s="13" t="s">
        <v>8</v>
      </c>
      <c r="F221" s="13" t="s">
        <v>359</v>
      </c>
      <c r="G221" s="15" t="s">
        <v>3</v>
      </c>
      <c r="H221" s="15" t="s">
        <v>580</v>
      </c>
      <c r="I221" s="15" t="str">
        <f t="shared" si="12"/>
        <v>2 Gm Korczew (2)</v>
      </c>
      <c r="J221" s="14" t="s">
        <v>246</v>
      </c>
      <c r="K221" s="42">
        <v>2290</v>
      </c>
      <c r="L221" s="43">
        <v>254</v>
      </c>
      <c r="M221" s="21">
        <v>19</v>
      </c>
      <c r="N221" s="47">
        <v>4141.57</v>
      </c>
      <c r="O221" s="19">
        <f t="shared" si="13"/>
        <v>8.2969432000000003E-3</v>
      </c>
      <c r="P221" s="19">
        <f t="shared" si="14"/>
        <v>5.0884650000000003E-4</v>
      </c>
      <c r="Q221" s="18" t="e">
        <f>ROUNDDOWN(P221/#REF!,10)</f>
        <v>#REF!</v>
      </c>
      <c r="R221" s="33">
        <v>92794</v>
      </c>
      <c r="S221" s="35"/>
      <c r="T221" s="35"/>
      <c r="U221" s="35"/>
      <c r="V221" s="36"/>
      <c r="W221" s="34">
        <f t="shared" si="15"/>
        <v>92794</v>
      </c>
    </row>
    <row r="222" spans="1:23">
      <c r="A222" s="20" t="s">
        <v>900</v>
      </c>
      <c r="B222" s="44">
        <v>1426032</v>
      </c>
      <c r="C222" s="13" t="s">
        <v>21</v>
      </c>
      <c r="D222" s="13" t="s">
        <v>33</v>
      </c>
      <c r="E222" s="13" t="s">
        <v>10</v>
      </c>
      <c r="F222" s="13" t="s">
        <v>359</v>
      </c>
      <c r="G222" s="15" t="s">
        <v>3</v>
      </c>
      <c r="H222" s="15" t="s">
        <v>581</v>
      </c>
      <c r="I222" s="15" t="str">
        <f t="shared" si="12"/>
        <v>2 Gm Kotuń (2)</v>
      </c>
      <c r="J222" s="14" t="s">
        <v>247</v>
      </c>
      <c r="K222" s="42">
        <v>8047</v>
      </c>
      <c r="L222" s="43">
        <v>1266</v>
      </c>
      <c r="M222" s="21">
        <v>41</v>
      </c>
      <c r="N222" s="47">
        <v>4276.66</v>
      </c>
      <c r="O222" s="19">
        <f t="shared" si="13"/>
        <v>5.0950663999999998E-3</v>
      </c>
      <c r="P222" s="19">
        <f t="shared" si="14"/>
        <v>1.508269E-3</v>
      </c>
      <c r="Q222" s="18" t="e">
        <f>ROUNDDOWN(P222/#REF!,10)</f>
        <v>#REF!</v>
      </c>
      <c r="R222" s="33">
        <v>275050</v>
      </c>
      <c r="S222" s="35"/>
      <c r="T222" s="35"/>
      <c r="U222" s="35"/>
      <c r="V222" s="36"/>
      <c r="W222" s="34">
        <f t="shared" si="15"/>
        <v>275050</v>
      </c>
    </row>
    <row r="223" spans="1:23">
      <c r="A223" s="20" t="s">
        <v>901</v>
      </c>
      <c r="B223" s="44">
        <v>1426042</v>
      </c>
      <c r="C223" s="13" t="s">
        <v>21</v>
      </c>
      <c r="D223" s="13" t="s">
        <v>33</v>
      </c>
      <c r="E223" s="13" t="s">
        <v>11</v>
      </c>
      <c r="F223" s="13" t="s">
        <v>359</v>
      </c>
      <c r="G223" s="15" t="s">
        <v>3</v>
      </c>
      <c r="H223" s="15" t="s">
        <v>582</v>
      </c>
      <c r="I223" s="15" t="str">
        <f t="shared" si="12"/>
        <v>2 Gm Mokobody (2)</v>
      </c>
      <c r="J223" s="14" t="s">
        <v>248</v>
      </c>
      <c r="K223" s="42">
        <v>4729</v>
      </c>
      <c r="L223" s="43">
        <v>714</v>
      </c>
      <c r="M223" s="21">
        <v>13</v>
      </c>
      <c r="N223" s="47">
        <v>3746.07</v>
      </c>
      <c r="O223" s="19">
        <f t="shared" si="13"/>
        <v>2.7489954999999999E-3</v>
      </c>
      <c r="P223" s="19">
        <f t="shared" si="14"/>
        <v>5.2395779999999997E-4</v>
      </c>
      <c r="Q223" s="18" t="e">
        <f>ROUNDDOWN(P223/#REF!,10)</f>
        <v>#REF!</v>
      </c>
      <c r="R223" s="33">
        <v>95549</v>
      </c>
      <c r="S223" s="35"/>
      <c r="T223" s="35"/>
      <c r="U223" s="35"/>
      <c r="V223" s="36"/>
      <c r="W223" s="34">
        <f t="shared" si="15"/>
        <v>95549</v>
      </c>
    </row>
    <row r="224" spans="1:23">
      <c r="A224" s="20" t="s">
        <v>902</v>
      </c>
      <c r="B224" s="44">
        <v>1426053</v>
      </c>
      <c r="C224" s="13" t="s">
        <v>21</v>
      </c>
      <c r="D224" s="13" t="s">
        <v>33</v>
      </c>
      <c r="E224" s="13" t="s">
        <v>12</v>
      </c>
      <c r="F224" s="13" t="s">
        <v>360</v>
      </c>
      <c r="G224" s="15" t="s">
        <v>4</v>
      </c>
      <c r="H224" s="15" t="s">
        <v>583</v>
      </c>
      <c r="I224" s="15" t="str">
        <f t="shared" si="12"/>
        <v>3 M-Gm Mordy (3)</v>
      </c>
      <c r="J224" s="14" t="s">
        <v>249</v>
      </c>
      <c r="K224" s="42">
        <v>5234</v>
      </c>
      <c r="L224" s="43">
        <v>739</v>
      </c>
      <c r="M224" s="21">
        <v>16</v>
      </c>
      <c r="N224" s="47">
        <v>4521.55</v>
      </c>
      <c r="O224" s="19">
        <f t="shared" si="13"/>
        <v>3.0569353999999999E-3</v>
      </c>
      <c r="P224" s="19">
        <f t="shared" si="14"/>
        <v>4.9962400000000005E-4</v>
      </c>
      <c r="Q224" s="18" t="e">
        <f>ROUNDDOWN(P224/#REF!,10)</f>
        <v>#REF!</v>
      </c>
      <c r="R224" s="33">
        <v>91112</v>
      </c>
      <c r="S224" s="35"/>
      <c r="T224" s="35"/>
      <c r="U224" s="35"/>
      <c r="V224" s="36"/>
      <c r="W224" s="34">
        <f t="shared" si="15"/>
        <v>91112</v>
      </c>
    </row>
    <row r="225" spans="1:23" ht="20.25" customHeight="1">
      <c r="A225" s="20" t="s">
        <v>903</v>
      </c>
      <c r="B225" s="44">
        <v>1426062</v>
      </c>
      <c r="C225" s="13" t="s">
        <v>21</v>
      </c>
      <c r="D225" s="13" t="s">
        <v>33</v>
      </c>
      <c r="E225" s="13" t="s">
        <v>13</v>
      </c>
      <c r="F225" s="13" t="s">
        <v>359</v>
      </c>
      <c r="G225" s="15" t="s">
        <v>3</v>
      </c>
      <c r="H225" s="15" t="s">
        <v>584</v>
      </c>
      <c r="I225" s="15" t="str">
        <f t="shared" si="12"/>
        <v>2 Gm Paprotnia (2)</v>
      </c>
      <c r="J225" s="14" t="s">
        <v>250</v>
      </c>
      <c r="K225" s="42">
        <v>2368</v>
      </c>
      <c r="L225" s="43">
        <v>356</v>
      </c>
      <c r="M225" s="21">
        <v>10</v>
      </c>
      <c r="N225" s="47">
        <v>4101.3599999999997</v>
      </c>
      <c r="O225" s="19">
        <f t="shared" si="13"/>
        <v>4.2229729000000001E-3</v>
      </c>
      <c r="P225" s="19">
        <f t="shared" si="14"/>
        <v>3.6655599999999998E-4</v>
      </c>
      <c r="Q225" s="18" t="e">
        <f>ROUNDDOWN(P225/#REF!,10)</f>
        <v>#REF!</v>
      </c>
      <c r="R225" s="33">
        <v>66845</v>
      </c>
      <c r="S225" s="35"/>
      <c r="T225" s="35"/>
      <c r="U225" s="35"/>
      <c r="V225" s="36"/>
      <c r="W225" s="34">
        <f t="shared" si="15"/>
        <v>66845</v>
      </c>
    </row>
    <row r="226" spans="1:23">
      <c r="A226" s="20" t="s">
        <v>904</v>
      </c>
      <c r="B226" s="44">
        <v>1426072</v>
      </c>
      <c r="C226" s="13" t="s">
        <v>21</v>
      </c>
      <c r="D226" s="13" t="s">
        <v>33</v>
      </c>
      <c r="E226" s="13" t="s">
        <v>14</v>
      </c>
      <c r="F226" s="13" t="s">
        <v>359</v>
      </c>
      <c r="G226" s="15" t="s">
        <v>3</v>
      </c>
      <c r="H226" s="15" t="s">
        <v>585</v>
      </c>
      <c r="I226" s="15" t="str">
        <f t="shared" si="12"/>
        <v>2 Gm Przesmyki (2)</v>
      </c>
      <c r="J226" s="14" t="s">
        <v>251</v>
      </c>
      <c r="K226" s="42">
        <v>2699</v>
      </c>
      <c r="L226" s="43">
        <v>314</v>
      </c>
      <c r="M226" s="21">
        <v>3</v>
      </c>
      <c r="N226" s="47">
        <v>3376.11</v>
      </c>
      <c r="O226" s="19">
        <f t="shared" si="13"/>
        <v>1.1115227E-3</v>
      </c>
      <c r="P226" s="19">
        <f t="shared" si="14"/>
        <v>1.0337869999999999E-4</v>
      </c>
      <c r="Q226" s="18" t="e">
        <f>ROUNDDOWN(P226/#REF!,10)</f>
        <v>#REF!</v>
      </c>
      <c r="R226" s="33">
        <v>18852</v>
      </c>
      <c r="S226" s="35"/>
      <c r="T226" s="35"/>
      <c r="U226" s="35"/>
      <c r="V226" s="36"/>
      <c r="W226" s="34">
        <f t="shared" si="15"/>
        <v>18852</v>
      </c>
    </row>
    <row r="227" spans="1:23">
      <c r="A227" s="20" t="s">
        <v>905</v>
      </c>
      <c r="B227" s="44">
        <v>1426082</v>
      </c>
      <c r="C227" s="13" t="s">
        <v>21</v>
      </c>
      <c r="D227" s="13" t="s">
        <v>33</v>
      </c>
      <c r="E227" s="13" t="s">
        <v>15</v>
      </c>
      <c r="F227" s="13" t="s">
        <v>359</v>
      </c>
      <c r="G227" s="15" t="s">
        <v>3</v>
      </c>
      <c r="H227" s="15" t="s">
        <v>586</v>
      </c>
      <c r="I227" s="15" t="str">
        <f t="shared" si="12"/>
        <v>2 Gm Siedlce (2)</v>
      </c>
      <c r="J227" s="14" t="s">
        <v>252</v>
      </c>
      <c r="K227" s="42">
        <v>20080</v>
      </c>
      <c r="L227" s="43">
        <v>3778</v>
      </c>
      <c r="M227" s="21">
        <v>17</v>
      </c>
      <c r="N227" s="47">
        <v>5785.19</v>
      </c>
      <c r="O227" s="19">
        <f t="shared" si="13"/>
        <v>8.4661350000000003E-4</v>
      </c>
      <c r="P227" s="19">
        <f t="shared" si="14"/>
        <v>5.5287819999999999E-4</v>
      </c>
      <c r="Q227" s="18" t="e">
        <f>ROUNDDOWN(P227/#REF!,10)</f>
        <v>#REF!</v>
      </c>
      <c r="R227" s="33">
        <v>100823</v>
      </c>
      <c r="S227" s="35"/>
      <c r="T227" s="35"/>
      <c r="U227" s="35"/>
      <c r="V227" s="36"/>
      <c r="W227" s="34">
        <f t="shared" si="15"/>
        <v>100823</v>
      </c>
    </row>
    <row r="228" spans="1:23">
      <c r="A228" s="20" t="s">
        <v>906</v>
      </c>
      <c r="B228" s="44">
        <v>1426092</v>
      </c>
      <c r="C228" s="13" t="s">
        <v>21</v>
      </c>
      <c r="D228" s="13" t="s">
        <v>33</v>
      </c>
      <c r="E228" s="13" t="s">
        <v>16</v>
      </c>
      <c r="F228" s="13" t="s">
        <v>359</v>
      </c>
      <c r="G228" s="15" t="s">
        <v>3</v>
      </c>
      <c r="H228" s="15" t="s">
        <v>587</v>
      </c>
      <c r="I228" s="15" t="str">
        <f t="shared" si="12"/>
        <v>2 Gm Skórzec (2)</v>
      </c>
      <c r="J228" s="14" t="s">
        <v>253</v>
      </c>
      <c r="K228" s="42">
        <v>8280</v>
      </c>
      <c r="L228" s="43">
        <v>1466</v>
      </c>
      <c r="M228" s="21">
        <v>31</v>
      </c>
      <c r="N228" s="47">
        <v>4383.47</v>
      </c>
      <c r="O228" s="19">
        <f t="shared" si="13"/>
        <v>3.7439613000000002E-3</v>
      </c>
      <c r="P228" s="19">
        <f t="shared" si="14"/>
        <v>1.2521238E-3</v>
      </c>
      <c r="Q228" s="18" t="e">
        <f>ROUNDDOWN(P228/#REF!,10)</f>
        <v>#REF!</v>
      </c>
      <c r="R228" s="33">
        <v>228339</v>
      </c>
      <c r="S228" s="35"/>
      <c r="T228" s="35"/>
      <c r="U228" s="35"/>
      <c r="V228" s="36"/>
      <c r="W228" s="34">
        <f t="shared" si="15"/>
        <v>228339</v>
      </c>
    </row>
    <row r="229" spans="1:23">
      <c r="A229" s="20" t="s">
        <v>907</v>
      </c>
      <c r="B229" s="44">
        <v>1426102</v>
      </c>
      <c r="C229" s="13" t="s">
        <v>21</v>
      </c>
      <c r="D229" s="13" t="s">
        <v>33</v>
      </c>
      <c r="E229" s="13" t="s">
        <v>17</v>
      </c>
      <c r="F229" s="13" t="s">
        <v>359</v>
      </c>
      <c r="G229" s="15" t="s">
        <v>3</v>
      </c>
      <c r="H229" s="15" t="s">
        <v>588</v>
      </c>
      <c r="I229" s="15" t="str">
        <f t="shared" si="12"/>
        <v>2 Gm Suchożebry (2)</v>
      </c>
      <c r="J229" s="14" t="s">
        <v>254</v>
      </c>
      <c r="K229" s="42">
        <v>4739</v>
      </c>
      <c r="L229" s="43">
        <v>763</v>
      </c>
      <c r="M229" s="21">
        <v>12</v>
      </c>
      <c r="N229" s="47">
        <v>4932.5</v>
      </c>
      <c r="O229" s="19">
        <f t="shared" si="13"/>
        <v>2.5321797000000001E-3</v>
      </c>
      <c r="P229" s="19">
        <f t="shared" si="14"/>
        <v>3.9169850000000001E-4</v>
      </c>
      <c r="Q229" s="18" t="e">
        <f>ROUNDDOWN(P229/#REF!,10)</f>
        <v>#REF!</v>
      </c>
      <c r="R229" s="33">
        <v>71430</v>
      </c>
      <c r="S229" s="35"/>
      <c r="T229" s="35"/>
      <c r="U229" s="35"/>
      <c r="V229" s="36"/>
      <c r="W229" s="34">
        <f t="shared" si="15"/>
        <v>71430</v>
      </c>
    </row>
    <row r="230" spans="1:23">
      <c r="A230" s="20" t="s">
        <v>908</v>
      </c>
      <c r="B230" s="44">
        <v>1426112</v>
      </c>
      <c r="C230" s="13" t="s">
        <v>21</v>
      </c>
      <c r="D230" s="13" t="s">
        <v>33</v>
      </c>
      <c r="E230" s="13" t="s">
        <v>18</v>
      </c>
      <c r="F230" s="13" t="s">
        <v>359</v>
      </c>
      <c r="G230" s="15" t="s">
        <v>3</v>
      </c>
      <c r="H230" s="15" t="s">
        <v>589</v>
      </c>
      <c r="I230" s="15" t="str">
        <f t="shared" si="12"/>
        <v>2 Gm Wiśniew (2)</v>
      </c>
      <c r="J230" s="14" t="s">
        <v>255</v>
      </c>
      <c r="K230" s="42">
        <v>5767</v>
      </c>
      <c r="L230" s="43">
        <v>890</v>
      </c>
      <c r="M230" s="21">
        <v>2</v>
      </c>
      <c r="N230" s="47">
        <v>4757.13</v>
      </c>
      <c r="O230" s="19">
        <f t="shared" si="13"/>
        <v>3.4680069999999999E-4</v>
      </c>
      <c r="P230" s="19">
        <f t="shared" si="14"/>
        <v>6.48821E-5</v>
      </c>
      <c r="Q230" s="18" t="e">
        <f>ROUNDDOWN(P230/#REF!,10)</f>
        <v>#REF!</v>
      </c>
      <c r="R230" s="33">
        <v>11832</v>
      </c>
      <c r="S230" s="35"/>
      <c r="T230" s="35"/>
      <c r="U230" s="35"/>
      <c r="V230" s="36"/>
      <c r="W230" s="34">
        <f t="shared" si="15"/>
        <v>11832</v>
      </c>
    </row>
    <row r="231" spans="1:23">
      <c r="A231" s="20" t="s">
        <v>909</v>
      </c>
      <c r="B231" s="44">
        <v>1426122</v>
      </c>
      <c r="C231" s="13" t="s">
        <v>21</v>
      </c>
      <c r="D231" s="13" t="s">
        <v>33</v>
      </c>
      <c r="E231" s="13" t="s">
        <v>19</v>
      </c>
      <c r="F231" s="13" t="s">
        <v>359</v>
      </c>
      <c r="G231" s="15" t="s">
        <v>3</v>
      </c>
      <c r="H231" s="15" t="s">
        <v>590</v>
      </c>
      <c r="I231" s="15" t="str">
        <f t="shared" si="12"/>
        <v>2 Gm Wodynie (2)</v>
      </c>
      <c r="J231" s="14" t="s">
        <v>256</v>
      </c>
      <c r="K231" s="42">
        <v>4016</v>
      </c>
      <c r="L231" s="43">
        <v>600</v>
      </c>
      <c r="M231" s="21">
        <v>21</v>
      </c>
      <c r="N231" s="47">
        <v>3440.52</v>
      </c>
      <c r="O231" s="19">
        <f t="shared" si="13"/>
        <v>5.2290836E-3</v>
      </c>
      <c r="P231" s="19">
        <f t="shared" si="14"/>
        <v>9.1191160000000005E-4</v>
      </c>
      <c r="Q231" s="18" t="e">
        <f>ROUNDDOWN(P231/#REF!,10)</f>
        <v>#REF!</v>
      </c>
      <c r="R231" s="33">
        <v>166297</v>
      </c>
      <c r="S231" s="35"/>
      <c r="T231" s="35"/>
      <c r="U231" s="35"/>
      <c r="V231" s="36"/>
      <c r="W231" s="34">
        <f t="shared" si="15"/>
        <v>166297</v>
      </c>
    </row>
    <row r="232" spans="1:23">
      <c r="A232" s="20" t="s">
        <v>910</v>
      </c>
      <c r="B232" s="44">
        <v>1426132</v>
      </c>
      <c r="C232" s="13" t="s">
        <v>21</v>
      </c>
      <c r="D232" s="13" t="s">
        <v>33</v>
      </c>
      <c r="E232" s="13" t="s">
        <v>20</v>
      </c>
      <c r="F232" s="13" t="s">
        <v>359</v>
      </c>
      <c r="G232" s="15" t="s">
        <v>3</v>
      </c>
      <c r="H232" s="15" t="s">
        <v>591</v>
      </c>
      <c r="I232" s="15" t="str">
        <f t="shared" si="12"/>
        <v>2 Gm Zbuczyn (2)</v>
      </c>
      <c r="J232" s="14" t="s">
        <v>257</v>
      </c>
      <c r="K232" s="42">
        <v>9764</v>
      </c>
      <c r="L232" s="43">
        <v>1646</v>
      </c>
      <c r="M232" s="21">
        <v>32</v>
      </c>
      <c r="N232" s="47">
        <v>3825.4</v>
      </c>
      <c r="O232" s="19">
        <f t="shared" si="13"/>
        <v>3.2773453000000002E-3</v>
      </c>
      <c r="P232" s="19">
        <f t="shared" si="14"/>
        <v>1.4101820000000001E-3</v>
      </c>
      <c r="Q232" s="18" t="e">
        <f>ROUNDDOWN(P232/#REF!,10)</f>
        <v>#REF!</v>
      </c>
      <c r="R232" s="33">
        <v>257163</v>
      </c>
      <c r="S232" s="35"/>
      <c r="T232" s="35"/>
      <c r="U232" s="35"/>
      <c r="V232" s="36"/>
      <c r="W232" s="34">
        <f t="shared" si="15"/>
        <v>257163</v>
      </c>
    </row>
    <row r="233" spans="1:23" ht="20.25" customHeight="1">
      <c r="A233" s="20" t="s">
        <v>911</v>
      </c>
      <c r="B233" s="44">
        <v>1427011</v>
      </c>
      <c r="C233" s="13" t="s">
        <v>21</v>
      </c>
      <c r="D233" s="13" t="s">
        <v>258</v>
      </c>
      <c r="E233" s="13" t="s">
        <v>9</v>
      </c>
      <c r="F233" s="13" t="s">
        <v>358</v>
      </c>
      <c r="G233" s="15" t="s">
        <v>2</v>
      </c>
      <c r="H233" s="15" t="s">
        <v>592</v>
      </c>
      <c r="I233" s="15" t="str">
        <f t="shared" si="12"/>
        <v>1 M Sierpc (1)</v>
      </c>
      <c r="J233" s="14" t="s">
        <v>259</v>
      </c>
      <c r="K233" s="42">
        <v>16540</v>
      </c>
      <c r="L233" s="43">
        <v>2311</v>
      </c>
      <c r="M233" s="21">
        <v>44</v>
      </c>
      <c r="N233" s="47">
        <v>5876.2</v>
      </c>
      <c r="O233" s="19">
        <f t="shared" si="13"/>
        <v>2.6602176000000001E-3</v>
      </c>
      <c r="P233" s="19">
        <f t="shared" si="14"/>
        <v>1.046214E-3</v>
      </c>
      <c r="Q233" s="18" t="e">
        <f>ROUNDDOWN(P233/#REF!,10)</f>
        <v>#REF!</v>
      </c>
      <c r="R233" s="33">
        <v>190789</v>
      </c>
      <c r="S233" s="35"/>
      <c r="T233" s="35"/>
      <c r="U233" s="35"/>
      <c r="V233" s="36"/>
      <c r="W233" s="34">
        <f t="shared" si="15"/>
        <v>190789</v>
      </c>
    </row>
    <row r="234" spans="1:23">
      <c r="A234" s="20" t="s">
        <v>912</v>
      </c>
      <c r="B234" s="44">
        <v>1427022</v>
      </c>
      <c r="C234" s="13" t="s">
        <v>21</v>
      </c>
      <c r="D234" s="13" t="s">
        <v>258</v>
      </c>
      <c r="E234" s="13" t="s">
        <v>8</v>
      </c>
      <c r="F234" s="13" t="s">
        <v>359</v>
      </c>
      <c r="G234" s="15" t="s">
        <v>3</v>
      </c>
      <c r="H234" s="15" t="s">
        <v>593</v>
      </c>
      <c r="I234" s="15" t="str">
        <f t="shared" si="12"/>
        <v>2 Gm Gozdowo (2)</v>
      </c>
      <c r="J234" s="14" t="s">
        <v>260</v>
      </c>
      <c r="K234" s="42">
        <v>5584</v>
      </c>
      <c r="L234" s="43">
        <v>865</v>
      </c>
      <c r="M234" s="21">
        <v>32</v>
      </c>
      <c r="N234" s="47">
        <v>4077.52</v>
      </c>
      <c r="O234" s="19">
        <f t="shared" si="13"/>
        <v>5.7306589999999999E-3</v>
      </c>
      <c r="P234" s="19">
        <f t="shared" si="14"/>
        <v>1.2156948000000001E-3</v>
      </c>
      <c r="Q234" s="18" t="e">
        <f>ROUNDDOWN(P234/#REF!,10)</f>
        <v>#REF!</v>
      </c>
      <c r="R234" s="33">
        <v>221696</v>
      </c>
      <c r="S234" s="35"/>
      <c r="T234" s="35"/>
      <c r="U234" s="35"/>
      <c r="V234" s="36"/>
      <c r="W234" s="34">
        <f t="shared" si="15"/>
        <v>221696</v>
      </c>
    </row>
    <row r="235" spans="1:23">
      <c r="A235" s="20" t="s">
        <v>913</v>
      </c>
      <c r="B235" s="44">
        <v>1427032</v>
      </c>
      <c r="C235" s="13" t="s">
        <v>21</v>
      </c>
      <c r="D235" s="13" t="s">
        <v>258</v>
      </c>
      <c r="E235" s="13" t="s">
        <v>10</v>
      </c>
      <c r="F235" s="13" t="s">
        <v>359</v>
      </c>
      <c r="G235" s="15" t="s">
        <v>3</v>
      </c>
      <c r="H235" s="15" t="s">
        <v>594</v>
      </c>
      <c r="I235" s="15" t="str">
        <f t="shared" si="12"/>
        <v>2 Gm Mochowo (2)</v>
      </c>
      <c r="J235" s="14" t="s">
        <v>261</v>
      </c>
      <c r="K235" s="42">
        <v>5450</v>
      </c>
      <c r="L235" s="43">
        <v>776</v>
      </c>
      <c r="M235" s="21">
        <v>48</v>
      </c>
      <c r="N235" s="47">
        <v>3332.28</v>
      </c>
      <c r="O235" s="19">
        <f t="shared" si="13"/>
        <v>8.8073393999999992E-3</v>
      </c>
      <c r="P235" s="19">
        <f t="shared" si="14"/>
        <v>2.0509967E-3</v>
      </c>
      <c r="Q235" s="18" t="e">
        <f>ROUNDDOWN(P235/#REF!,10)</f>
        <v>#REF!</v>
      </c>
      <c r="R235" s="33">
        <v>374023</v>
      </c>
      <c r="S235" s="35"/>
      <c r="T235" s="35"/>
      <c r="U235" s="35"/>
      <c r="V235" s="36"/>
      <c r="W235" s="34">
        <f t="shared" si="15"/>
        <v>374023</v>
      </c>
    </row>
    <row r="236" spans="1:23">
      <c r="A236" s="20" t="s">
        <v>914</v>
      </c>
      <c r="B236" s="44">
        <v>1427042</v>
      </c>
      <c r="C236" s="13" t="s">
        <v>21</v>
      </c>
      <c r="D236" s="13" t="s">
        <v>258</v>
      </c>
      <c r="E236" s="13" t="s">
        <v>11</v>
      </c>
      <c r="F236" s="13" t="s">
        <v>359</v>
      </c>
      <c r="G236" s="15" t="s">
        <v>3</v>
      </c>
      <c r="H236" s="15" t="s">
        <v>595</v>
      </c>
      <c r="I236" s="15" t="str">
        <f t="shared" si="12"/>
        <v>2 Gm Rościszewo (2)</v>
      </c>
      <c r="J236" s="14" t="s">
        <v>262</v>
      </c>
      <c r="K236" s="42">
        <v>3673</v>
      </c>
      <c r="L236" s="43">
        <v>537</v>
      </c>
      <c r="M236" s="21">
        <v>78</v>
      </c>
      <c r="N236" s="47">
        <v>2861.45</v>
      </c>
      <c r="O236" s="19">
        <f t="shared" si="13"/>
        <v>2.1236046799999998E-2</v>
      </c>
      <c r="P236" s="19">
        <f t="shared" si="14"/>
        <v>3.9853071E-3</v>
      </c>
      <c r="Q236" s="18" t="e">
        <f>ROUNDDOWN(P236/#REF!,10)</f>
        <v>#REF!</v>
      </c>
      <c r="R236" s="33">
        <v>726767</v>
      </c>
      <c r="S236" s="35"/>
      <c r="T236" s="35"/>
      <c r="U236" s="35"/>
      <c r="V236" s="36"/>
      <c r="W236" s="34">
        <f t="shared" si="15"/>
        <v>726767</v>
      </c>
    </row>
    <row r="237" spans="1:23">
      <c r="A237" s="20" t="s">
        <v>915</v>
      </c>
      <c r="B237" s="44">
        <v>1427052</v>
      </c>
      <c r="C237" s="13" t="s">
        <v>21</v>
      </c>
      <c r="D237" s="13" t="s">
        <v>258</v>
      </c>
      <c r="E237" s="13" t="s">
        <v>12</v>
      </c>
      <c r="F237" s="13" t="s">
        <v>359</v>
      </c>
      <c r="G237" s="15" t="s">
        <v>3</v>
      </c>
      <c r="H237" s="15" t="s">
        <v>596</v>
      </c>
      <c r="I237" s="15" t="str">
        <f t="shared" si="12"/>
        <v>2 Gm Sierpc (2)</v>
      </c>
      <c r="J237" s="14" t="s">
        <v>259</v>
      </c>
      <c r="K237" s="42">
        <v>6491</v>
      </c>
      <c r="L237" s="43">
        <v>1094</v>
      </c>
      <c r="M237" s="21">
        <v>58</v>
      </c>
      <c r="N237" s="47">
        <v>3927.45</v>
      </c>
      <c r="O237" s="19">
        <f t="shared" si="13"/>
        <v>8.9354489999999998E-3</v>
      </c>
      <c r="P237" s="19">
        <f t="shared" si="14"/>
        <v>2.4889893000000001E-3</v>
      </c>
      <c r="Q237" s="18" t="e">
        <f>ROUNDDOWN(P237/#REF!,10)</f>
        <v>#REF!</v>
      </c>
      <c r="R237" s="33">
        <v>453896</v>
      </c>
      <c r="S237" s="35"/>
      <c r="T237" s="35"/>
      <c r="U237" s="35"/>
      <c r="V237" s="36"/>
      <c r="W237" s="34">
        <f t="shared" si="15"/>
        <v>453896</v>
      </c>
    </row>
    <row r="238" spans="1:23">
      <c r="A238" s="20" t="s">
        <v>916</v>
      </c>
      <c r="B238" s="44">
        <v>1427062</v>
      </c>
      <c r="C238" s="13" t="s">
        <v>21</v>
      </c>
      <c r="D238" s="13" t="s">
        <v>258</v>
      </c>
      <c r="E238" s="13" t="s">
        <v>13</v>
      </c>
      <c r="F238" s="13" t="s">
        <v>359</v>
      </c>
      <c r="G238" s="15" t="s">
        <v>3</v>
      </c>
      <c r="H238" s="15" t="s">
        <v>597</v>
      </c>
      <c r="I238" s="15" t="str">
        <f t="shared" si="12"/>
        <v>2 Gm Szczutowo (2)</v>
      </c>
      <c r="J238" s="14" t="s">
        <v>263</v>
      </c>
      <c r="K238" s="42">
        <v>3901</v>
      </c>
      <c r="L238" s="43">
        <v>556</v>
      </c>
      <c r="M238" s="21">
        <v>62</v>
      </c>
      <c r="N238" s="47">
        <v>3215.56</v>
      </c>
      <c r="O238" s="19">
        <f t="shared" si="13"/>
        <v>1.58933606E-2</v>
      </c>
      <c r="P238" s="19">
        <f t="shared" si="14"/>
        <v>2.7481087000000002E-3</v>
      </c>
      <c r="Q238" s="18" t="e">
        <f>ROUNDDOWN(P238/#REF!,10)</f>
        <v>#REF!</v>
      </c>
      <c r="R238" s="33">
        <v>501150</v>
      </c>
      <c r="S238" s="35"/>
      <c r="T238" s="35"/>
      <c r="U238" s="35"/>
      <c r="V238" s="36"/>
      <c r="W238" s="34">
        <f t="shared" si="15"/>
        <v>501150</v>
      </c>
    </row>
    <row r="239" spans="1:23">
      <c r="A239" s="20" t="s">
        <v>917</v>
      </c>
      <c r="B239" s="44">
        <v>1427072</v>
      </c>
      <c r="C239" s="13" t="s">
        <v>21</v>
      </c>
      <c r="D239" s="13" t="s">
        <v>258</v>
      </c>
      <c r="E239" s="13" t="s">
        <v>14</v>
      </c>
      <c r="F239" s="13" t="s">
        <v>359</v>
      </c>
      <c r="G239" s="15" t="s">
        <v>3</v>
      </c>
      <c r="H239" s="15" t="s">
        <v>598</v>
      </c>
      <c r="I239" s="15" t="str">
        <f t="shared" si="12"/>
        <v>2 Gm Zawidz (2)</v>
      </c>
      <c r="J239" s="14" t="s">
        <v>264</v>
      </c>
      <c r="K239" s="42">
        <v>5663</v>
      </c>
      <c r="L239" s="43">
        <v>724</v>
      </c>
      <c r="M239" s="21">
        <v>90</v>
      </c>
      <c r="N239" s="47">
        <v>3127.41</v>
      </c>
      <c r="O239" s="19">
        <f t="shared" si="13"/>
        <v>1.58926364E-2</v>
      </c>
      <c r="P239" s="19">
        <f t="shared" si="14"/>
        <v>3.6791685999999998E-3</v>
      </c>
      <c r="Q239" s="18" t="e">
        <f>ROUNDDOWN(P239/#REF!,10)</f>
        <v>#REF!</v>
      </c>
      <c r="R239" s="33">
        <v>670940</v>
      </c>
      <c r="S239" s="35"/>
      <c r="T239" s="35"/>
      <c r="U239" s="35"/>
      <c r="V239" s="36"/>
      <c r="W239" s="34">
        <f t="shared" si="15"/>
        <v>670940</v>
      </c>
    </row>
    <row r="240" spans="1:23">
      <c r="A240" s="20" t="s">
        <v>918</v>
      </c>
      <c r="B240" s="44">
        <v>1428011</v>
      </c>
      <c r="C240" s="13" t="s">
        <v>21</v>
      </c>
      <c r="D240" s="13" t="s">
        <v>265</v>
      </c>
      <c r="E240" s="13" t="s">
        <v>9</v>
      </c>
      <c r="F240" s="13" t="s">
        <v>358</v>
      </c>
      <c r="G240" s="15" t="s">
        <v>2</v>
      </c>
      <c r="H240" s="15" t="s">
        <v>599</v>
      </c>
      <c r="I240" s="15" t="str">
        <f t="shared" si="12"/>
        <v>1 M Sochaczew (1)</v>
      </c>
      <c r="J240" s="14" t="s">
        <v>266</v>
      </c>
      <c r="K240" s="42">
        <v>32786</v>
      </c>
      <c r="L240" s="43">
        <v>4184</v>
      </c>
      <c r="M240" s="21">
        <v>29</v>
      </c>
      <c r="N240" s="47">
        <v>5485.09</v>
      </c>
      <c r="O240" s="19">
        <f t="shared" si="13"/>
        <v>8.8452379999999996E-4</v>
      </c>
      <c r="P240" s="19">
        <f t="shared" si="14"/>
        <v>6.7471040000000005E-4</v>
      </c>
      <c r="Q240" s="18" t="e">
        <f>ROUNDDOWN(P240/#REF!,10)</f>
        <v>#REF!</v>
      </c>
      <c r="R240" s="33">
        <v>123041</v>
      </c>
      <c r="S240" s="35"/>
      <c r="T240" s="35"/>
      <c r="U240" s="35"/>
      <c r="V240" s="36"/>
      <c r="W240" s="34">
        <f t="shared" si="15"/>
        <v>123041</v>
      </c>
    </row>
    <row r="241" spans="1:23" ht="20.25" customHeight="1">
      <c r="A241" s="20" t="s">
        <v>919</v>
      </c>
      <c r="B241" s="44">
        <v>1428022</v>
      </c>
      <c r="C241" s="13" t="s">
        <v>21</v>
      </c>
      <c r="D241" s="13" t="s">
        <v>265</v>
      </c>
      <c r="E241" s="13" t="s">
        <v>8</v>
      </c>
      <c r="F241" s="13" t="s">
        <v>359</v>
      </c>
      <c r="G241" s="15" t="s">
        <v>3</v>
      </c>
      <c r="H241" s="15" t="s">
        <v>600</v>
      </c>
      <c r="I241" s="15" t="str">
        <f t="shared" si="12"/>
        <v>2 Gm Brochów (2)</v>
      </c>
      <c r="J241" s="14" t="s">
        <v>267</v>
      </c>
      <c r="K241" s="42">
        <v>4427</v>
      </c>
      <c r="L241" s="43">
        <v>692</v>
      </c>
      <c r="M241" s="21">
        <v>16</v>
      </c>
      <c r="N241" s="47">
        <v>4728.04</v>
      </c>
      <c r="O241" s="19">
        <f t="shared" si="13"/>
        <v>3.6141856E-3</v>
      </c>
      <c r="P241" s="19">
        <f t="shared" si="14"/>
        <v>5.2897529999999999E-4</v>
      </c>
      <c r="Q241" s="18" t="e">
        <f>ROUNDDOWN(P241/#REF!,10)</f>
        <v>#REF!</v>
      </c>
      <c r="R241" s="33">
        <v>96464</v>
      </c>
      <c r="S241" s="35"/>
      <c r="T241" s="35"/>
      <c r="U241" s="35"/>
      <c r="V241" s="36"/>
      <c r="W241" s="34">
        <f t="shared" si="15"/>
        <v>96464</v>
      </c>
    </row>
    <row r="242" spans="1:23">
      <c r="A242" s="20" t="s">
        <v>920</v>
      </c>
      <c r="B242" s="44">
        <v>1428032</v>
      </c>
      <c r="C242" s="13" t="s">
        <v>21</v>
      </c>
      <c r="D242" s="13" t="s">
        <v>265</v>
      </c>
      <c r="E242" s="13" t="s">
        <v>10</v>
      </c>
      <c r="F242" s="13" t="s">
        <v>359</v>
      </c>
      <c r="G242" s="15" t="s">
        <v>3</v>
      </c>
      <c r="H242" s="15" t="s">
        <v>601</v>
      </c>
      <c r="I242" s="15" t="str">
        <f t="shared" si="12"/>
        <v>2 Gm Iłów (2)</v>
      </c>
      <c r="J242" s="14" t="s">
        <v>268</v>
      </c>
      <c r="K242" s="42">
        <v>5786</v>
      </c>
      <c r="L242" s="43">
        <v>847</v>
      </c>
      <c r="M242" s="21">
        <v>16</v>
      </c>
      <c r="N242" s="47">
        <v>4335.5200000000004</v>
      </c>
      <c r="O242" s="19">
        <f t="shared" si="13"/>
        <v>2.7652954999999998E-3</v>
      </c>
      <c r="P242" s="19">
        <f t="shared" si="14"/>
        <v>5.4023630000000003E-4</v>
      </c>
      <c r="Q242" s="18" t="e">
        <f>ROUNDDOWN(P242/#REF!,10)</f>
        <v>#REF!</v>
      </c>
      <c r="R242" s="33">
        <v>98518</v>
      </c>
      <c r="S242" s="35"/>
      <c r="T242" s="35"/>
      <c r="U242" s="35"/>
      <c r="V242" s="36"/>
      <c r="W242" s="34">
        <f t="shared" si="15"/>
        <v>98518</v>
      </c>
    </row>
    <row r="243" spans="1:23">
      <c r="A243" s="20" t="s">
        <v>921</v>
      </c>
      <c r="B243" s="44">
        <v>1428042</v>
      </c>
      <c r="C243" s="13" t="s">
        <v>21</v>
      </c>
      <c r="D243" s="13" t="s">
        <v>265</v>
      </c>
      <c r="E243" s="13" t="s">
        <v>11</v>
      </c>
      <c r="F243" s="13" t="s">
        <v>359</v>
      </c>
      <c r="G243" s="15" t="s">
        <v>3</v>
      </c>
      <c r="H243" s="15" t="s">
        <v>602</v>
      </c>
      <c r="I243" s="15" t="str">
        <f t="shared" si="12"/>
        <v>2 Gm Młodzieszyn (2)</v>
      </c>
      <c r="J243" s="14" t="s">
        <v>269</v>
      </c>
      <c r="K243" s="42">
        <v>5584</v>
      </c>
      <c r="L243" s="43">
        <v>813</v>
      </c>
      <c r="M243" s="21">
        <v>15</v>
      </c>
      <c r="N243" s="47">
        <v>4480.54</v>
      </c>
      <c r="O243" s="19">
        <f t="shared" si="13"/>
        <v>2.6862463999999999E-3</v>
      </c>
      <c r="P243" s="19">
        <f t="shared" si="14"/>
        <v>4.8742300000000001E-4</v>
      </c>
      <c r="Q243" s="18" t="e">
        <f>ROUNDDOWN(P243/#REF!,10)</f>
        <v>#REF!</v>
      </c>
      <c r="R243" s="33">
        <v>88887</v>
      </c>
      <c r="S243" s="35"/>
      <c r="T243" s="35"/>
      <c r="U243" s="35"/>
      <c r="V243" s="36"/>
      <c r="W243" s="34">
        <f t="shared" si="15"/>
        <v>88887</v>
      </c>
    </row>
    <row r="244" spans="1:23" ht="20.25" customHeight="1">
      <c r="A244" s="20" t="s">
        <v>922</v>
      </c>
      <c r="B244" s="44">
        <v>1428052</v>
      </c>
      <c r="C244" s="13" t="s">
        <v>21</v>
      </c>
      <c r="D244" s="13" t="s">
        <v>265</v>
      </c>
      <c r="E244" s="13" t="s">
        <v>12</v>
      </c>
      <c r="F244" s="13" t="s">
        <v>359</v>
      </c>
      <c r="G244" s="15" t="s">
        <v>3</v>
      </c>
      <c r="H244" s="15" t="s">
        <v>603</v>
      </c>
      <c r="I244" s="15" t="str">
        <f t="shared" si="12"/>
        <v>2 Gm Nowa Sucha (2)</v>
      </c>
      <c r="J244" s="14" t="s">
        <v>270</v>
      </c>
      <c r="K244" s="42">
        <v>6917</v>
      </c>
      <c r="L244" s="43">
        <v>1118</v>
      </c>
      <c r="M244" s="21">
        <v>11</v>
      </c>
      <c r="N244" s="47">
        <v>4735.3900000000003</v>
      </c>
      <c r="O244" s="19">
        <f t="shared" si="13"/>
        <v>1.5902848E-3</v>
      </c>
      <c r="P244" s="19">
        <f t="shared" si="14"/>
        <v>3.7545759999999998E-4</v>
      </c>
      <c r="Q244" s="18" t="e">
        <f>ROUNDDOWN(P244/#REF!,10)</f>
        <v>#REF!</v>
      </c>
      <c r="R244" s="33">
        <v>68469</v>
      </c>
      <c r="S244" s="35"/>
      <c r="T244" s="35"/>
      <c r="U244" s="35"/>
      <c r="V244" s="36"/>
      <c r="W244" s="34">
        <f t="shared" si="15"/>
        <v>68469</v>
      </c>
    </row>
    <row r="245" spans="1:23">
      <c r="A245" s="20" t="s">
        <v>923</v>
      </c>
      <c r="B245" s="44">
        <v>1428062</v>
      </c>
      <c r="C245" s="13" t="s">
        <v>21</v>
      </c>
      <c r="D245" s="13" t="s">
        <v>265</v>
      </c>
      <c r="E245" s="13" t="s">
        <v>13</v>
      </c>
      <c r="F245" s="13" t="s">
        <v>359</v>
      </c>
      <c r="G245" s="15" t="s">
        <v>3</v>
      </c>
      <c r="H245" s="15" t="s">
        <v>604</v>
      </c>
      <c r="I245" s="15" t="str">
        <f t="shared" si="12"/>
        <v>2 Gm Rybno (2)</v>
      </c>
      <c r="J245" s="14" t="s">
        <v>271</v>
      </c>
      <c r="K245" s="42">
        <v>3403</v>
      </c>
      <c r="L245" s="43">
        <v>558</v>
      </c>
      <c r="M245" s="21">
        <v>22</v>
      </c>
      <c r="N245" s="47">
        <v>4015.83</v>
      </c>
      <c r="O245" s="19">
        <f t="shared" si="13"/>
        <v>6.4648839000000001E-3</v>
      </c>
      <c r="P245" s="19">
        <f t="shared" si="14"/>
        <v>8.9829619999999999E-4</v>
      </c>
      <c r="Q245" s="18" t="e">
        <f>ROUNDDOWN(P245/#REF!,10)</f>
        <v>#REF!</v>
      </c>
      <c r="R245" s="33">
        <v>163814</v>
      </c>
      <c r="S245" s="35"/>
      <c r="T245" s="35"/>
      <c r="U245" s="35"/>
      <c r="V245" s="36"/>
      <c r="W245" s="34">
        <f t="shared" si="15"/>
        <v>163814</v>
      </c>
    </row>
    <row r="246" spans="1:23">
      <c r="A246" s="20" t="s">
        <v>924</v>
      </c>
      <c r="B246" s="44">
        <v>1428072</v>
      </c>
      <c r="C246" s="13" t="s">
        <v>21</v>
      </c>
      <c r="D246" s="13" t="s">
        <v>265</v>
      </c>
      <c r="E246" s="13" t="s">
        <v>14</v>
      </c>
      <c r="F246" s="13" t="s">
        <v>359</v>
      </c>
      <c r="G246" s="15" t="s">
        <v>3</v>
      </c>
      <c r="H246" s="15" t="s">
        <v>605</v>
      </c>
      <c r="I246" s="15" t="str">
        <f t="shared" ref="I246:I309" si="16">CONCATENATE(F246," ",G246," ",H246)</f>
        <v>2 Gm Sochaczew (2)</v>
      </c>
      <c r="J246" s="14" t="s">
        <v>266</v>
      </c>
      <c r="K246" s="42">
        <v>12108</v>
      </c>
      <c r="L246" s="43">
        <v>2166</v>
      </c>
      <c r="M246" s="21">
        <v>18</v>
      </c>
      <c r="N246" s="47">
        <v>7045.93</v>
      </c>
      <c r="O246" s="19">
        <f t="shared" si="13"/>
        <v>1.4866204E-3</v>
      </c>
      <c r="P246" s="19">
        <f t="shared" si="14"/>
        <v>4.5700420000000002E-4</v>
      </c>
      <c r="Q246" s="18" t="e">
        <f>ROUNDDOWN(P246/#REF!,10)</f>
        <v>#REF!</v>
      </c>
      <c r="R246" s="33">
        <v>83340</v>
      </c>
      <c r="S246" s="35"/>
      <c r="T246" s="35"/>
      <c r="U246" s="35"/>
      <c r="V246" s="36"/>
      <c r="W246" s="34">
        <f t="shared" si="15"/>
        <v>83340</v>
      </c>
    </row>
    <row r="247" spans="1:23">
      <c r="A247" s="20" t="s">
        <v>925</v>
      </c>
      <c r="B247" s="44">
        <v>1428082</v>
      </c>
      <c r="C247" s="13" t="s">
        <v>21</v>
      </c>
      <c r="D247" s="13" t="s">
        <v>265</v>
      </c>
      <c r="E247" s="13" t="s">
        <v>15</v>
      </c>
      <c r="F247" s="13" t="s">
        <v>359</v>
      </c>
      <c r="G247" s="15" t="s">
        <v>3</v>
      </c>
      <c r="H247" s="15" t="s">
        <v>606</v>
      </c>
      <c r="I247" s="15" t="str">
        <f t="shared" si="16"/>
        <v>2 Gm Teresin (2)</v>
      </c>
      <c r="J247" s="14" t="s">
        <v>272</v>
      </c>
      <c r="K247" s="42">
        <v>11513</v>
      </c>
      <c r="L247" s="43">
        <v>1810</v>
      </c>
      <c r="M247" s="21">
        <v>7</v>
      </c>
      <c r="N247" s="47">
        <v>7561.45</v>
      </c>
      <c r="O247" s="19">
        <f t="shared" si="13"/>
        <v>6.0800830000000004E-4</v>
      </c>
      <c r="P247" s="19">
        <f t="shared" si="14"/>
        <v>1.4554020000000001E-4</v>
      </c>
      <c r="Q247" s="18" t="e">
        <f>ROUNDDOWN(P247/#REF!,10)</f>
        <v>#REF!</v>
      </c>
      <c r="R247" s="33">
        <v>26540</v>
      </c>
      <c r="S247" s="35"/>
      <c r="T247" s="35"/>
      <c r="U247" s="35"/>
      <c r="V247" s="36"/>
      <c r="W247" s="34">
        <f t="shared" si="15"/>
        <v>26540</v>
      </c>
    </row>
    <row r="248" spans="1:23">
      <c r="A248" s="20" t="s">
        <v>926</v>
      </c>
      <c r="B248" s="44">
        <v>1429011</v>
      </c>
      <c r="C248" s="13" t="s">
        <v>21</v>
      </c>
      <c r="D248" s="13" t="s">
        <v>273</v>
      </c>
      <c r="E248" s="13" t="s">
        <v>9</v>
      </c>
      <c r="F248" s="13" t="s">
        <v>358</v>
      </c>
      <c r="G248" s="15" t="s">
        <v>2</v>
      </c>
      <c r="H248" s="15" t="s">
        <v>607</v>
      </c>
      <c r="I248" s="15" t="str">
        <f t="shared" si="16"/>
        <v>1 M Sokołów Podlaski (1)</v>
      </c>
      <c r="J248" s="14" t="s">
        <v>274</v>
      </c>
      <c r="K248" s="42">
        <v>18048</v>
      </c>
      <c r="L248" s="43">
        <v>2630</v>
      </c>
      <c r="M248" s="21">
        <v>19</v>
      </c>
      <c r="N248" s="47">
        <v>5016.24</v>
      </c>
      <c r="O248" s="19">
        <f t="shared" si="13"/>
        <v>1.0527481999999999E-3</v>
      </c>
      <c r="P248" s="19">
        <f t="shared" si="14"/>
        <v>5.5195280000000003E-4</v>
      </c>
      <c r="Q248" s="18" t="e">
        <f>ROUNDDOWN(P248/#REF!,10)</f>
        <v>#REF!</v>
      </c>
      <c r="R248" s="33">
        <v>100655</v>
      </c>
      <c r="S248" s="35"/>
      <c r="T248" s="35"/>
      <c r="U248" s="35"/>
      <c r="V248" s="36"/>
      <c r="W248" s="34">
        <f t="shared" si="15"/>
        <v>100655</v>
      </c>
    </row>
    <row r="249" spans="1:23">
      <c r="A249" s="20" t="s">
        <v>927</v>
      </c>
      <c r="B249" s="44">
        <v>1429022</v>
      </c>
      <c r="C249" s="13" t="s">
        <v>21</v>
      </c>
      <c r="D249" s="13" t="s">
        <v>273</v>
      </c>
      <c r="E249" s="13" t="s">
        <v>8</v>
      </c>
      <c r="F249" s="13" t="s">
        <v>359</v>
      </c>
      <c r="G249" s="15" t="s">
        <v>3</v>
      </c>
      <c r="H249" s="15" t="s">
        <v>608</v>
      </c>
      <c r="I249" s="15" t="str">
        <f t="shared" si="16"/>
        <v>2 Gm Bielany (2)</v>
      </c>
      <c r="J249" s="14" t="s">
        <v>275</v>
      </c>
      <c r="K249" s="42">
        <v>3433</v>
      </c>
      <c r="L249" s="43">
        <v>550</v>
      </c>
      <c r="M249" s="21">
        <v>6</v>
      </c>
      <c r="N249" s="47">
        <v>3982.98</v>
      </c>
      <c r="O249" s="19">
        <f t="shared" si="13"/>
        <v>1.7477424E-3</v>
      </c>
      <c r="P249" s="19">
        <f t="shared" si="14"/>
        <v>2.4134140000000001E-4</v>
      </c>
      <c r="Q249" s="18" t="e">
        <f>ROUNDDOWN(P249/#REF!,10)</f>
        <v>#REF!</v>
      </c>
      <c r="R249" s="33">
        <v>44011</v>
      </c>
      <c r="S249" s="35"/>
      <c r="T249" s="35"/>
      <c r="U249" s="35"/>
      <c r="V249" s="36"/>
      <c r="W249" s="34">
        <f t="shared" si="15"/>
        <v>44011</v>
      </c>
    </row>
    <row r="250" spans="1:23">
      <c r="A250" s="20" t="s">
        <v>928</v>
      </c>
      <c r="B250" s="44">
        <v>1429032</v>
      </c>
      <c r="C250" s="13" t="s">
        <v>21</v>
      </c>
      <c r="D250" s="13" t="s">
        <v>273</v>
      </c>
      <c r="E250" s="13" t="s">
        <v>10</v>
      </c>
      <c r="F250" s="13" t="s">
        <v>359</v>
      </c>
      <c r="G250" s="15" t="s">
        <v>3</v>
      </c>
      <c r="H250" s="15" t="s">
        <v>609</v>
      </c>
      <c r="I250" s="15" t="str">
        <f t="shared" si="16"/>
        <v>2 Gm Ceranów (2)</v>
      </c>
      <c r="J250" s="14" t="s">
        <v>276</v>
      </c>
      <c r="K250" s="42">
        <v>1743</v>
      </c>
      <c r="L250" s="43">
        <v>196</v>
      </c>
      <c r="M250" s="21">
        <v>7</v>
      </c>
      <c r="N250" s="47">
        <v>4128.6499999999996</v>
      </c>
      <c r="O250" s="19">
        <f t="shared" si="13"/>
        <v>4.0160641999999998E-3</v>
      </c>
      <c r="P250" s="19">
        <f t="shared" si="14"/>
        <v>1.906551E-4</v>
      </c>
      <c r="Q250" s="18" t="e">
        <f>ROUNDDOWN(P250/#REF!,10)</f>
        <v>#REF!</v>
      </c>
      <c r="R250" s="33">
        <v>34768</v>
      </c>
      <c r="S250" s="35"/>
      <c r="T250" s="35"/>
      <c r="U250" s="35"/>
      <c r="V250" s="36"/>
      <c r="W250" s="34">
        <f t="shared" si="15"/>
        <v>34768</v>
      </c>
    </row>
    <row r="251" spans="1:23">
      <c r="A251" s="20" t="s">
        <v>929</v>
      </c>
      <c r="B251" s="44">
        <v>1429042</v>
      </c>
      <c r="C251" s="13" t="s">
        <v>21</v>
      </c>
      <c r="D251" s="13" t="s">
        <v>273</v>
      </c>
      <c r="E251" s="13" t="s">
        <v>11</v>
      </c>
      <c r="F251" s="13" t="s">
        <v>359</v>
      </c>
      <c r="G251" s="15" t="s">
        <v>3</v>
      </c>
      <c r="H251" s="15" t="s">
        <v>610</v>
      </c>
      <c r="I251" s="15" t="str">
        <f t="shared" si="16"/>
        <v>2 Gm Jabłonna Lacka (2)</v>
      </c>
      <c r="J251" s="14" t="s">
        <v>277</v>
      </c>
      <c r="K251" s="42">
        <v>3930</v>
      </c>
      <c r="L251" s="43">
        <v>513</v>
      </c>
      <c r="M251" s="21">
        <v>2</v>
      </c>
      <c r="N251" s="47">
        <v>4510.2</v>
      </c>
      <c r="O251" s="19">
        <f t="shared" si="13"/>
        <v>5.0890579999999998E-4</v>
      </c>
      <c r="P251" s="19">
        <f t="shared" si="14"/>
        <v>5.7883999999999997E-5</v>
      </c>
      <c r="Q251" s="18" t="e">
        <f>ROUNDDOWN(P251/#REF!,10)</f>
        <v>#REF!</v>
      </c>
      <c r="R251" s="33">
        <v>10555</v>
      </c>
      <c r="S251" s="35"/>
      <c r="T251" s="35"/>
      <c r="U251" s="35"/>
      <c r="V251" s="36"/>
      <c r="W251" s="34">
        <f t="shared" si="15"/>
        <v>10555</v>
      </c>
    </row>
    <row r="252" spans="1:23">
      <c r="A252" s="20" t="s">
        <v>930</v>
      </c>
      <c r="B252" s="44">
        <v>1429053</v>
      </c>
      <c r="C252" s="13" t="s">
        <v>21</v>
      </c>
      <c r="D252" s="13" t="s">
        <v>273</v>
      </c>
      <c r="E252" s="13" t="s">
        <v>12</v>
      </c>
      <c r="F252" s="13" t="s">
        <v>360</v>
      </c>
      <c r="G252" s="15" t="s">
        <v>4</v>
      </c>
      <c r="H252" s="15" t="s">
        <v>611</v>
      </c>
      <c r="I252" s="15" t="str">
        <f t="shared" si="16"/>
        <v>3 M-Gm Kosów Lacki (3)</v>
      </c>
      <c r="J252" s="14" t="s">
        <v>278</v>
      </c>
      <c r="K252" s="42">
        <v>5241</v>
      </c>
      <c r="L252" s="43">
        <v>658</v>
      </c>
      <c r="M252" s="21">
        <v>20</v>
      </c>
      <c r="N252" s="47">
        <v>5867.87</v>
      </c>
      <c r="O252" s="19">
        <f t="shared" si="13"/>
        <v>3.8160656000000002E-3</v>
      </c>
      <c r="P252" s="19">
        <f t="shared" si="14"/>
        <v>4.2791859999999999E-4</v>
      </c>
      <c r="Q252" s="18" t="e">
        <f>ROUNDDOWN(P252/#REF!,10)</f>
        <v>#REF!</v>
      </c>
      <c r="R252" s="33">
        <v>78036</v>
      </c>
      <c r="S252" s="35"/>
      <c r="T252" s="35"/>
      <c r="U252" s="35"/>
      <c r="V252" s="36"/>
      <c r="W252" s="34">
        <f t="shared" si="15"/>
        <v>78036</v>
      </c>
    </row>
    <row r="253" spans="1:23">
      <c r="A253" s="20" t="s">
        <v>931</v>
      </c>
      <c r="B253" s="44">
        <v>1429062</v>
      </c>
      <c r="C253" s="13" t="s">
        <v>21</v>
      </c>
      <c r="D253" s="13" t="s">
        <v>273</v>
      </c>
      <c r="E253" s="13" t="s">
        <v>13</v>
      </c>
      <c r="F253" s="13" t="s">
        <v>359</v>
      </c>
      <c r="G253" s="15" t="s">
        <v>3</v>
      </c>
      <c r="H253" s="15" t="s">
        <v>612</v>
      </c>
      <c r="I253" s="15" t="str">
        <f t="shared" si="16"/>
        <v>2 Gm Repki (2)</v>
      </c>
      <c r="J253" s="14" t="s">
        <v>279</v>
      </c>
      <c r="K253" s="42">
        <v>4458</v>
      </c>
      <c r="L253" s="43">
        <v>556</v>
      </c>
      <c r="M253" s="21">
        <v>12</v>
      </c>
      <c r="N253" s="47">
        <v>4375.42</v>
      </c>
      <c r="O253" s="19">
        <f t="shared" si="13"/>
        <v>2.6917899999999999E-3</v>
      </c>
      <c r="P253" s="19">
        <f t="shared" si="14"/>
        <v>3.4205519999999998E-4</v>
      </c>
      <c r="Q253" s="18" t="e">
        <f>ROUNDDOWN(P253/#REF!,10)</f>
        <v>#REF!</v>
      </c>
      <c r="R253" s="33">
        <v>62377</v>
      </c>
      <c r="S253" s="35"/>
      <c r="T253" s="35"/>
      <c r="U253" s="35"/>
      <c r="V253" s="36"/>
      <c r="W253" s="34">
        <f t="shared" si="15"/>
        <v>62377</v>
      </c>
    </row>
    <row r="254" spans="1:23">
      <c r="A254" s="20" t="s">
        <v>932</v>
      </c>
      <c r="B254" s="44">
        <v>1429072</v>
      </c>
      <c r="C254" s="13" t="s">
        <v>21</v>
      </c>
      <c r="D254" s="13" t="s">
        <v>273</v>
      </c>
      <c r="E254" s="13" t="s">
        <v>14</v>
      </c>
      <c r="F254" s="13" t="s">
        <v>359</v>
      </c>
      <c r="G254" s="15" t="s">
        <v>3</v>
      </c>
      <c r="H254" s="15" t="s">
        <v>613</v>
      </c>
      <c r="I254" s="15" t="str">
        <f t="shared" si="16"/>
        <v>2 Gm Sabnie (2)</v>
      </c>
      <c r="J254" s="14" t="s">
        <v>280</v>
      </c>
      <c r="K254" s="42">
        <v>3185</v>
      </c>
      <c r="L254" s="43">
        <v>413</v>
      </c>
      <c r="M254" s="21">
        <v>11</v>
      </c>
      <c r="N254" s="47">
        <v>5668.86</v>
      </c>
      <c r="O254" s="19">
        <f t="shared" si="13"/>
        <v>3.4536890999999998E-3</v>
      </c>
      <c r="P254" s="19">
        <f t="shared" si="14"/>
        <v>2.5161550000000002E-4</v>
      </c>
      <c r="Q254" s="18" t="e">
        <f>ROUNDDOWN(P254/#REF!,10)</f>
        <v>#REF!</v>
      </c>
      <c r="R254" s="33">
        <v>45885</v>
      </c>
      <c r="S254" s="35"/>
      <c r="T254" s="35"/>
      <c r="U254" s="35"/>
      <c r="V254" s="36"/>
      <c r="W254" s="34">
        <f t="shared" si="15"/>
        <v>45885</v>
      </c>
    </row>
    <row r="255" spans="1:23">
      <c r="A255" s="20" t="s">
        <v>933</v>
      </c>
      <c r="B255" s="44">
        <v>1429082</v>
      </c>
      <c r="C255" s="13" t="s">
        <v>21</v>
      </c>
      <c r="D255" s="13" t="s">
        <v>273</v>
      </c>
      <c r="E255" s="13" t="s">
        <v>15</v>
      </c>
      <c r="F255" s="13" t="s">
        <v>359</v>
      </c>
      <c r="G255" s="15" t="s">
        <v>3</v>
      </c>
      <c r="H255" s="15" t="s">
        <v>614</v>
      </c>
      <c r="I255" s="15" t="str">
        <f t="shared" si="16"/>
        <v>2 Gm Sokołów Podlaski (2)</v>
      </c>
      <c r="J255" s="14" t="s">
        <v>274</v>
      </c>
      <c r="K255" s="42">
        <v>5765</v>
      </c>
      <c r="L255" s="43">
        <v>911</v>
      </c>
      <c r="M255" s="21">
        <v>15</v>
      </c>
      <c r="N255" s="47">
        <v>5177.22</v>
      </c>
      <c r="O255" s="19">
        <f t="shared" si="13"/>
        <v>2.601908E-3</v>
      </c>
      <c r="P255" s="19">
        <f t="shared" si="14"/>
        <v>4.5783990000000001E-4</v>
      </c>
      <c r="Q255" s="18" t="e">
        <f>ROUNDDOWN(P255/#REF!,10)</f>
        <v>#REF!</v>
      </c>
      <c r="R255" s="33">
        <v>83492</v>
      </c>
      <c r="S255" s="35"/>
      <c r="T255" s="35"/>
      <c r="U255" s="35"/>
      <c r="V255" s="36"/>
      <c r="W255" s="34">
        <f t="shared" si="15"/>
        <v>83492</v>
      </c>
    </row>
    <row r="256" spans="1:23">
      <c r="A256" s="20" t="s">
        <v>934</v>
      </c>
      <c r="B256" s="44">
        <v>1429092</v>
      </c>
      <c r="C256" s="13" t="s">
        <v>21</v>
      </c>
      <c r="D256" s="13" t="s">
        <v>273</v>
      </c>
      <c r="E256" s="13" t="s">
        <v>16</v>
      </c>
      <c r="F256" s="13" t="s">
        <v>359</v>
      </c>
      <c r="G256" s="15" t="s">
        <v>3</v>
      </c>
      <c r="H256" s="15" t="s">
        <v>615</v>
      </c>
      <c r="I256" s="15" t="str">
        <f t="shared" si="16"/>
        <v>2 Gm Sterdyń (2)</v>
      </c>
      <c r="J256" s="14" t="s">
        <v>281</v>
      </c>
      <c r="K256" s="42">
        <v>3264</v>
      </c>
      <c r="L256" s="43">
        <v>403</v>
      </c>
      <c r="M256" s="21">
        <v>10</v>
      </c>
      <c r="N256" s="47">
        <v>4257.22</v>
      </c>
      <c r="O256" s="19">
        <f t="shared" si="13"/>
        <v>3.0637253999999999E-3</v>
      </c>
      <c r="P256" s="19">
        <f t="shared" si="14"/>
        <v>2.900205E-4</v>
      </c>
      <c r="Q256" s="18" t="e">
        <f>ROUNDDOWN(P256/#REF!,10)</f>
        <v>#REF!</v>
      </c>
      <c r="R256" s="33">
        <v>52888</v>
      </c>
      <c r="S256" s="35"/>
      <c r="T256" s="35"/>
      <c r="U256" s="35"/>
      <c r="V256" s="36"/>
      <c r="W256" s="34">
        <f t="shared" si="15"/>
        <v>52888</v>
      </c>
    </row>
    <row r="257" spans="1:23">
      <c r="A257" s="20" t="s">
        <v>935</v>
      </c>
      <c r="B257" s="44">
        <v>1430012</v>
      </c>
      <c r="C257" s="13" t="s">
        <v>21</v>
      </c>
      <c r="D257" s="13" t="s">
        <v>282</v>
      </c>
      <c r="E257" s="13" t="s">
        <v>9</v>
      </c>
      <c r="F257" s="13" t="s">
        <v>359</v>
      </c>
      <c r="G257" s="15" t="s">
        <v>3</v>
      </c>
      <c r="H257" s="15" t="s">
        <v>616</v>
      </c>
      <c r="I257" s="15" t="str">
        <f t="shared" si="16"/>
        <v>2 Gm Chlewiska (2)</v>
      </c>
      <c r="J257" s="14" t="s">
        <v>283</v>
      </c>
      <c r="K257" s="42">
        <v>5355</v>
      </c>
      <c r="L257" s="43">
        <v>720</v>
      </c>
      <c r="M257" s="21">
        <v>30</v>
      </c>
      <c r="N257" s="47">
        <v>3242.35</v>
      </c>
      <c r="O257" s="19">
        <f t="shared" si="13"/>
        <v>5.6022407999999999E-3</v>
      </c>
      <c r="P257" s="19">
        <f t="shared" si="14"/>
        <v>1.2440400000000001E-3</v>
      </c>
      <c r="Q257" s="18" t="e">
        <f>ROUNDDOWN(P257/#REF!,10)</f>
        <v>#REF!</v>
      </c>
      <c r="R257" s="33">
        <v>226865</v>
      </c>
      <c r="S257" s="35"/>
      <c r="T257" s="35"/>
      <c r="U257" s="35"/>
      <c r="V257" s="36"/>
      <c r="W257" s="34">
        <f t="shared" si="15"/>
        <v>226865</v>
      </c>
    </row>
    <row r="258" spans="1:23">
      <c r="A258" s="20" t="s">
        <v>936</v>
      </c>
      <c r="B258" s="44">
        <v>1430023</v>
      </c>
      <c r="C258" s="13" t="s">
        <v>21</v>
      </c>
      <c r="D258" s="13" t="s">
        <v>282</v>
      </c>
      <c r="E258" s="13" t="s">
        <v>8</v>
      </c>
      <c r="F258" s="13" t="s">
        <v>359</v>
      </c>
      <c r="G258" s="15" t="s">
        <v>3</v>
      </c>
      <c r="H258" s="15" t="s">
        <v>617</v>
      </c>
      <c r="I258" s="15" t="str">
        <f t="shared" si="16"/>
        <v>2 Gm Jastrząb (3)</v>
      </c>
      <c r="J258" s="14" t="s">
        <v>284</v>
      </c>
      <c r="K258" s="42">
        <v>5100</v>
      </c>
      <c r="L258" s="43">
        <v>791</v>
      </c>
      <c r="M258" s="21">
        <v>52</v>
      </c>
      <c r="N258" s="47">
        <v>4088.86</v>
      </c>
      <c r="O258" s="19">
        <f t="shared" si="13"/>
        <v>1.0196078399999999E-2</v>
      </c>
      <c r="P258" s="19">
        <f t="shared" si="14"/>
        <v>1.9724563000000001E-3</v>
      </c>
      <c r="Q258" s="18" t="e">
        <f>ROUNDDOWN(P258/#REF!,10)</f>
        <v>#REF!</v>
      </c>
      <c r="R258" s="33">
        <v>359700</v>
      </c>
      <c r="S258" s="35"/>
      <c r="T258" s="35"/>
      <c r="U258" s="35"/>
      <c r="V258" s="36"/>
      <c r="W258" s="34">
        <f t="shared" si="15"/>
        <v>359700</v>
      </c>
    </row>
    <row r="259" spans="1:23">
      <c r="A259" s="20" t="s">
        <v>937</v>
      </c>
      <c r="B259" s="44">
        <v>1430032</v>
      </c>
      <c r="C259" s="13" t="s">
        <v>21</v>
      </c>
      <c r="D259" s="13" t="s">
        <v>282</v>
      </c>
      <c r="E259" s="13" t="s">
        <v>10</v>
      </c>
      <c r="F259" s="13" t="s">
        <v>359</v>
      </c>
      <c r="G259" s="15" t="s">
        <v>3</v>
      </c>
      <c r="H259" s="15" t="s">
        <v>618</v>
      </c>
      <c r="I259" s="15" t="str">
        <f t="shared" si="16"/>
        <v>2 Gm Mirów (2)</v>
      </c>
      <c r="J259" s="14" t="s">
        <v>285</v>
      </c>
      <c r="K259" s="42">
        <v>3694</v>
      </c>
      <c r="L259" s="43">
        <v>612</v>
      </c>
      <c r="M259" s="21">
        <v>17</v>
      </c>
      <c r="N259" s="47">
        <v>2707.94</v>
      </c>
      <c r="O259" s="19">
        <f t="shared" ref="O259:O316" si="17" xml:space="preserve"> ROUNDDOWN(M259/K259,10)</f>
        <v>4.6020573000000002E-3</v>
      </c>
      <c r="P259" s="19">
        <f t="shared" ref="P259:P316" si="18">ROUNDDOWN(L259*O259/N259,10)</f>
        <v>1.0400743000000001E-3</v>
      </c>
      <c r="Q259" s="18" t="e">
        <f>ROUNDDOWN(P259/#REF!,10)</f>
        <v>#REF!</v>
      </c>
      <c r="R259" s="33">
        <v>189669</v>
      </c>
      <c r="S259" s="35"/>
      <c r="T259" s="35"/>
      <c r="U259" s="35"/>
      <c r="V259" s="36"/>
      <c r="W259" s="34">
        <f t="shared" ref="W259:W316" si="19">MIN(R259:U259)</f>
        <v>189669</v>
      </c>
    </row>
    <row r="260" spans="1:23">
      <c r="A260" s="20" t="s">
        <v>938</v>
      </c>
      <c r="B260" s="44">
        <v>1430042</v>
      </c>
      <c r="C260" s="13" t="s">
        <v>21</v>
      </c>
      <c r="D260" s="13" t="s">
        <v>282</v>
      </c>
      <c r="E260" s="13" t="s">
        <v>11</v>
      </c>
      <c r="F260" s="13" t="s">
        <v>359</v>
      </c>
      <c r="G260" s="15" t="s">
        <v>3</v>
      </c>
      <c r="H260" s="15" t="s">
        <v>619</v>
      </c>
      <c r="I260" s="15" t="str">
        <f t="shared" si="16"/>
        <v>2 Gm Orońsko (2)</v>
      </c>
      <c r="J260" s="14" t="s">
        <v>286</v>
      </c>
      <c r="K260" s="42">
        <v>5880</v>
      </c>
      <c r="L260" s="43">
        <v>953</v>
      </c>
      <c r="M260" s="21">
        <v>9</v>
      </c>
      <c r="N260" s="47">
        <v>3951</v>
      </c>
      <c r="O260" s="19">
        <f t="shared" si="17"/>
        <v>1.5306122000000001E-3</v>
      </c>
      <c r="P260" s="19">
        <f t="shared" si="18"/>
        <v>3.6919090000000002E-4</v>
      </c>
      <c r="Q260" s="18" t="e">
        <f>ROUNDDOWN(P260/#REF!,10)</f>
        <v>#REF!</v>
      </c>
      <c r="R260" s="33">
        <v>67326</v>
      </c>
      <c r="S260" s="35"/>
      <c r="T260" s="35"/>
      <c r="U260" s="35"/>
      <c r="V260" s="36"/>
      <c r="W260" s="34">
        <f t="shared" si="19"/>
        <v>67326</v>
      </c>
    </row>
    <row r="261" spans="1:23">
      <c r="A261" s="20" t="s">
        <v>939</v>
      </c>
      <c r="B261" s="44">
        <v>1430053</v>
      </c>
      <c r="C261" s="13" t="s">
        <v>21</v>
      </c>
      <c r="D261" s="13" t="s">
        <v>282</v>
      </c>
      <c r="E261" s="13" t="s">
        <v>12</v>
      </c>
      <c r="F261" s="13" t="s">
        <v>360</v>
      </c>
      <c r="G261" s="15" t="s">
        <v>4</v>
      </c>
      <c r="H261" s="15" t="s">
        <v>620</v>
      </c>
      <c r="I261" s="15" t="str">
        <f t="shared" si="16"/>
        <v>3 M-Gm Szydłowiec (3)</v>
      </c>
      <c r="J261" s="14" t="s">
        <v>287</v>
      </c>
      <c r="K261" s="42">
        <v>16832</v>
      </c>
      <c r="L261" s="43">
        <v>2218</v>
      </c>
      <c r="M261" s="21">
        <v>62</v>
      </c>
      <c r="N261" s="47">
        <v>4140.8900000000003</v>
      </c>
      <c r="O261" s="19">
        <f t="shared" si="17"/>
        <v>3.6834599999999999E-3</v>
      </c>
      <c r="P261" s="19">
        <f t="shared" si="18"/>
        <v>1.9729851000000001E-3</v>
      </c>
      <c r="Q261" s="18" t="e">
        <f>ROUNDDOWN(P261/#REF!,10)</f>
        <v>#REF!</v>
      </c>
      <c r="R261" s="33">
        <v>359797</v>
      </c>
      <c r="S261" s="35"/>
      <c r="T261" s="35"/>
      <c r="U261" s="35"/>
      <c r="V261" s="36"/>
      <c r="W261" s="34">
        <f t="shared" si="19"/>
        <v>359797</v>
      </c>
    </row>
    <row r="262" spans="1:23">
      <c r="A262" s="20" t="s">
        <v>940</v>
      </c>
      <c r="B262" s="44">
        <v>1432013</v>
      </c>
      <c r="C262" s="13" t="s">
        <v>21</v>
      </c>
      <c r="D262" s="13" t="s">
        <v>288</v>
      </c>
      <c r="E262" s="13" t="s">
        <v>9</v>
      </c>
      <c r="F262" s="13" t="s">
        <v>360</v>
      </c>
      <c r="G262" s="15" t="s">
        <v>4</v>
      </c>
      <c r="H262" s="15" t="s">
        <v>621</v>
      </c>
      <c r="I262" s="15" t="str">
        <f t="shared" si="16"/>
        <v>3 M-Gm Błonie (3)</v>
      </c>
      <c r="J262" s="14" t="s">
        <v>289</v>
      </c>
      <c r="K262" s="42">
        <v>22680</v>
      </c>
      <c r="L262" s="43">
        <v>3608</v>
      </c>
      <c r="M262" s="21">
        <v>7</v>
      </c>
      <c r="N262" s="47">
        <v>8159.76</v>
      </c>
      <c r="O262" s="19">
        <f t="shared" si="17"/>
        <v>3.086419E-4</v>
      </c>
      <c r="P262" s="19">
        <f t="shared" si="18"/>
        <v>1.3647210000000001E-4</v>
      </c>
      <c r="Q262" s="18" t="e">
        <f>ROUNDDOWN(P262/#REF!,10)</f>
        <v>#REF!</v>
      </c>
      <c r="R262" s="33">
        <v>24887</v>
      </c>
      <c r="S262" s="35"/>
      <c r="T262" s="35"/>
      <c r="U262" s="35"/>
      <c r="V262" s="36"/>
      <c r="W262" s="34">
        <f t="shared" si="19"/>
        <v>24887</v>
      </c>
    </row>
    <row r="263" spans="1:23" ht="20.25" customHeight="1">
      <c r="A263" s="20" t="s">
        <v>941</v>
      </c>
      <c r="B263" s="44">
        <v>1432022</v>
      </c>
      <c r="C263" s="13" t="s">
        <v>21</v>
      </c>
      <c r="D263" s="13" t="s">
        <v>288</v>
      </c>
      <c r="E263" s="13" t="s">
        <v>8</v>
      </c>
      <c r="F263" s="13" t="s">
        <v>359</v>
      </c>
      <c r="G263" s="15" t="s">
        <v>3</v>
      </c>
      <c r="H263" s="15" t="s">
        <v>622</v>
      </c>
      <c r="I263" s="15" t="str">
        <f t="shared" si="16"/>
        <v>2 Gm Izabelin (2)</v>
      </c>
      <c r="J263" s="14" t="s">
        <v>290</v>
      </c>
      <c r="K263" s="42">
        <v>10670</v>
      </c>
      <c r="L263" s="43">
        <v>1581</v>
      </c>
      <c r="M263" s="22">
        <v>2</v>
      </c>
      <c r="N263" s="47">
        <v>8042.12</v>
      </c>
      <c r="O263" s="19">
        <f t="shared" si="17"/>
        <v>1.874414E-4</v>
      </c>
      <c r="P263" s="19">
        <f t="shared" si="18"/>
        <v>3.6848999999999999E-5</v>
      </c>
      <c r="Q263" s="18" t="e">
        <f>ROUNDDOWN(P263/#REF!,10)</f>
        <v>#REF!</v>
      </c>
      <c r="R263" s="33">
        <v>6719</v>
      </c>
      <c r="S263" s="35"/>
      <c r="T263" s="35"/>
      <c r="U263" s="35"/>
      <c r="V263" s="36"/>
      <c r="W263" s="34">
        <f t="shared" si="19"/>
        <v>6719</v>
      </c>
    </row>
    <row r="264" spans="1:23">
      <c r="A264" s="20" t="s">
        <v>942</v>
      </c>
      <c r="B264" s="44">
        <v>1432032</v>
      </c>
      <c r="C264" s="13" t="s">
        <v>21</v>
      </c>
      <c r="D264" s="13" t="s">
        <v>288</v>
      </c>
      <c r="E264" s="13" t="s">
        <v>10</v>
      </c>
      <c r="F264" s="13" t="s">
        <v>359</v>
      </c>
      <c r="G264" s="15" t="s">
        <v>3</v>
      </c>
      <c r="H264" s="15" t="s">
        <v>623</v>
      </c>
      <c r="I264" s="15" t="str">
        <f t="shared" si="16"/>
        <v>2 Gm Kampinos (2)</v>
      </c>
      <c r="J264" s="14" t="s">
        <v>291</v>
      </c>
      <c r="K264" s="42">
        <v>4504</v>
      </c>
      <c r="L264" s="43">
        <v>653</v>
      </c>
      <c r="M264" s="21">
        <v>2</v>
      </c>
      <c r="N264" s="47">
        <v>9823.06</v>
      </c>
      <c r="O264" s="19">
        <f t="shared" si="17"/>
        <v>4.4404969999999998E-4</v>
      </c>
      <c r="P264" s="19">
        <f t="shared" si="18"/>
        <v>2.9518699999999999E-5</v>
      </c>
      <c r="Q264" s="18" t="e">
        <f>ROUNDDOWN(P264/#REF!,10)</f>
        <v>#REF!</v>
      </c>
      <c r="R264" s="33">
        <v>5383</v>
      </c>
      <c r="S264" s="35"/>
      <c r="T264" s="35"/>
      <c r="U264" s="35"/>
      <c r="V264" s="36"/>
      <c r="W264" s="34">
        <f t="shared" si="19"/>
        <v>5383</v>
      </c>
    </row>
    <row r="265" spans="1:23">
      <c r="A265" s="20" t="s">
        <v>943</v>
      </c>
      <c r="B265" s="44">
        <v>1432042</v>
      </c>
      <c r="C265" s="13" t="s">
        <v>21</v>
      </c>
      <c r="D265" s="13" t="s">
        <v>288</v>
      </c>
      <c r="E265" s="13" t="s">
        <v>11</v>
      </c>
      <c r="F265" s="13" t="s">
        <v>359</v>
      </c>
      <c r="G265" s="15" t="s">
        <v>3</v>
      </c>
      <c r="H265" s="15" t="s">
        <v>624</v>
      </c>
      <c r="I265" s="15" t="str">
        <f t="shared" si="16"/>
        <v>2 Gm Leszno (2)</v>
      </c>
      <c r="J265" s="14" t="s">
        <v>292</v>
      </c>
      <c r="K265" s="42">
        <v>11214</v>
      </c>
      <c r="L265" s="43">
        <v>1817</v>
      </c>
      <c r="M265" s="21">
        <v>3</v>
      </c>
      <c r="N265" s="47">
        <v>7991.35</v>
      </c>
      <c r="O265" s="19">
        <f t="shared" si="17"/>
        <v>2.6752269999999999E-4</v>
      </c>
      <c r="P265" s="19">
        <f t="shared" si="18"/>
        <v>6.0826799999999998E-5</v>
      </c>
      <c r="Q265" s="18" t="e">
        <f>ROUNDDOWN(P265/#REF!,10)</f>
        <v>#REF!</v>
      </c>
      <c r="R265" s="33">
        <v>11092</v>
      </c>
      <c r="S265" s="35"/>
      <c r="T265" s="35"/>
      <c r="U265" s="35"/>
      <c r="V265" s="36"/>
      <c r="W265" s="34">
        <f t="shared" si="19"/>
        <v>11092</v>
      </c>
    </row>
    <row r="266" spans="1:23">
      <c r="A266" s="20" t="s">
        <v>944</v>
      </c>
      <c r="B266" s="44">
        <v>1432053</v>
      </c>
      <c r="C266" s="13" t="s">
        <v>21</v>
      </c>
      <c r="D266" s="13" t="s">
        <v>288</v>
      </c>
      <c r="E266" s="13" t="s">
        <v>12</v>
      </c>
      <c r="F266" s="13" t="s">
        <v>360</v>
      </c>
      <c r="G266" s="15" t="s">
        <v>4</v>
      </c>
      <c r="H266" s="15" t="s">
        <v>625</v>
      </c>
      <c r="I266" s="15" t="str">
        <f t="shared" si="16"/>
        <v>3 M-Gm Łomianki (3)</v>
      </c>
      <c r="J266" s="14" t="s">
        <v>293</v>
      </c>
      <c r="K266" s="42">
        <v>32371</v>
      </c>
      <c r="L266" s="43">
        <v>5676</v>
      </c>
      <c r="M266" s="21">
        <v>6</v>
      </c>
      <c r="N266" s="47">
        <v>7514.4</v>
      </c>
      <c r="O266" s="19">
        <f t="shared" si="17"/>
        <v>1.8535099999999999E-4</v>
      </c>
      <c r="P266" s="19">
        <f t="shared" si="18"/>
        <v>1.400048E-4</v>
      </c>
      <c r="Q266" s="18" t="e">
        <f>ROUNDDOWN(P266/#REF!,10)</f>
        <v>#REF!</v>
      </c>
      <c r="R266" s="33">
        <v>25531</v>
      </c>
      <c r="S266" s="35"/>
      <c r="T266" s="35"/>
      <c r="U266" s="35"/>
      <c r="V266" s="36"/>
      <c r="W266" s="34">
        <f t="shared" si="19"/>
        <v>25531</v>
      </c>
    </row>
    <row r="267" spans="1:23">
      <c r="A267" s="20" t="s">
        <v>945</v>
      </c>
      <c r="B267" s="44">
        <v>1432063</v>
      </c>
      <c r="C267" s="13" t="s">
        <v>21</v>
      </c>
      <c r="D267" s="13" t="s">
        <v>288</v>
      </c>
      <c r="E267" s="13" t="s">
        <v>13</v>
      </c>
      <c r="F267" s="13" t="s">
        <v>360</v>
      </c>
      <c r="G267" s="15" t="s">
        <v>4</v>
      </c>
      <c r="H267" s="15" t="s">
        <v>626</v>
      </c>
      <c r="I267" s="15" t="str">
        <f t="shared" si="16"/>
        <v>3 M-Gm Ożarów Mazowiecki (3)</v>
      </c>
      <c r="J267" s="14" t="s">
        <v>294</v>
      </c>
      <c r="K267" s="42">
        <v>32607</v>
      </c>
      <c r="L267" s="43">
        <v>6085</v>
      </c>
      <c r="M267" s="21">
        <v>3</v>
      </c>
      <c r="N267" s="47">
        <v>8566.36</v>
      </c>
      <c r="O267" s="19">
        <f t="shared" si="17"/>
        <v>9.2004700000000004E-5</v>
      </c>
      <c r="P267" s="19">
        <f t="shared" si="18"/>
        <v>6.5354300000000005E-5</v>
      </c>
      <c r="Q267" s="18" t="e">
        <f>ROUNDDOWN(P267/#REF!,10)</f>
        <v>#REF!</v>
      </c>
      <c r="R267" s="33">
        <v>11918</v>
      </c>
      <c r="S267" s="35"/>
      <c r="T267" s="35"/>
      <c r="U267" s="35"/>
      <c r="V267" s="36"/>
      <c r="W267" s="34">
        <f t="shared" si="19"/>
        <v>11918</v>
      </c>
    </row>
    <row r="268" spans="1:23">
      <c r="A268" s="20" t="s">
        <v>946</v>
      </c>
      <c r="B268" s="44">
        <v>1432072</v>
      </c>
      <c r="C268" s="13" t="s">
        <v>21</v>
      </c>
      <c r="D268" s="13" t="s">
        <v>288</v>
      </c>
      <c r="E268" s="13" t="s">
        <v>14</v>
      </c>
      <c r="F268" s="13" t="s">
        <v>359</v>
      </c>
      <c r="G268" s="15" t="s">
        <v>3</v>
      </c>
      <c r="H268" s="15" t="s">
        <v>627</v>
      </c>
      <c r="I268" s="15" t="str">
        <f t="shared" si="16"/>
        <v>2 Gm Stare Babice (2)</v>
      </c>
      <c r="J268" s="14" t="s">
        <v>295</v>
      </c>
      <c r="K268" s="42">
        <v>23541</v>
      </c>
      <c r="L268" s="43">
        <v>4491</v>
      </c>
      <c r="M268" s="22">
        <v>2</v>
      </c>
      <c r="N268" s="47">
        <v>7730.96</v>
      </c>
      <c r="O268" s="19">
        <f t="shared" si="17"/>
        <v>8.4958100000000002E-5</v>
      </c>
      <c r="P268" s="19">
        <f t="shared" si="18"/>
        <v>4.9353E-5</v>
      </c>
      <c r="Q268" s="18" t="e">
        <f>ROUNDDOWN(P268/#REF!,10)</f>
        <v>#REF!</v>
      </c>
      <c r="R268" s="33">
        <v>9000</v>
      </c>
      <c r="S268" s="35"/>
      <c r="T268" s="35"/>
      <c r="U268" s="35"/>
      <c r="V268" s="36"/>
      <c r="W268" s="34">
        <f t="shared" si="19"/>
        <v>9000</v>
      </c>
    </row>
    <row r="269" spans="1:23">
      <c r="A269" s="20" t="s">
        <v>947</v>
      </c>
      <c r="B269" s="44">
        <v>1433011</v>
      </c>
      <c r="C269" s="13" t="s">
        <v>21</v>
      </c>
      <c r="D269" s="13" t="s">
        <v>296</v>
      </c>
      <c r="E269" s="13" t="s">
        <v>9</v>
      </c>
      <c r="F269" s="13" t="s">
        <v>358</v>
      </c>
      <c r="G269" s="15" t="s">
        <v>2</v>
      </c>
      <c r="H269" s="15" t="s">
        <v>628</v>
      </c>
      <c r="I269" s="15" t="str">
        <f t="shared" si="16"/>
        <v>1 M Węgrów (1)</v>
      </c>
      <c r="J269" s="14" t="s">
        <v>297</v>
      </c>
      <c r="K269" s="42">
        <v>11653</v>
      </c>
      <c r="L269" s="43">
        <v>1693</v>
      </c>
      <c r="M269" s="21">
        <v>14</v>
      </c>
      <c r="N269" s="47">
        <v>5349.9</v>
      </c>
      <c r="O269" s="19">
        <f t="shared" si="17"/>
        <v>1.2014072999999999E-3</v>
      </c>
      <c r="P269" s="19">
        <f t="shared" si="18"/>
        <v>3.801907E-4</v>
      </c>
      <c r="Q269" s="18" t="e">
        <f>ROUNDDOWN(P269/#REF!,10)</f>
        <v>#REF!</v>
      </c>
      <c r="R269" s="33">
        <v>69332</v>
      </c>
      <c r="S269" s="35"/>
      <c r="T269" s="35"/>
      <c r="U269" s="35"/>
      <c r="V269" s="36"/>
      <c r="W269" s="34">
        <f t="shared" si="19"/>
        <v>69332</v>
      </c>
    </row>
    <row r="270" spans="1:23">
      <c r="A270" s="20" t="s">
        <v>948</v>
      </c>
      <c r="B270" s="44">
        <v>1433022</v>
      </c>
      <c r="C270" s="13" t="s">
        <v>21</v>
      </c>
      <c r="D270" s="13" t="s">
        <v>296</v>
      </c>
      <c r="E270" s="13" t="s">
        <v>8</v>
      </c>
      <c r="F270" s="13" t="s">
        <v>359</v>
      </c>
      <c r="G270" s="15" t="s">
        <v>3</v>
      </c>
      <c r="H270" s="15" t="s">
        <v>629</v>
      </c>
      <c r="I270" s="15" t="str">
        <f t="shared" si="16"/>
        <v>2 Gm Grębków (2)</v>
      </c>
      <c r="J270" s="14" t="s">
        <v>298</v>
      </c>
      <c r="K270" s="42">
        <v>4220</v>
      </c>
      <c r="L270" s="43">
        <v>666</v>
      </c>
      <c r="M270" s="21">
        <v>14</v>
      </c>
      <c r="N270" s="47">
        <v>3214.97</v>
      </c>
      <c r="O270" s="19">
        <f t="shared" si="17"/>
        <v>3.3175355000000001E-3</v>
      </c>
      <c r="P270" s="19">
        <f t="shared" si="18"/>
        <v>6.8724699999999999E-4</v>
      </c>
      <c r="Q270" s="18" t="e">
        <f>ROUNDDOWN(P270/#REF!,10)</f>
        <v>#REF!</v>
      </c>
      <c r="R270" s="33">
        <v>125327</v>
      </c>
      <c r="S270" s="35"/>
      <c r="T270" s="35"/>
      <c r="U270" s="35"/>
      <c r="V270" s="36"/>
      <c r="W270" s="34">
        <f t="shared" si="19"/>
        <v>125327</v>
      </c>
    </row>
    <row r="271" spans="1:23">
      <c r="A271" s="20" t="s">
        <v>949</v>
      </c>
      <c r="B271" s="44">
        <v>1433032</v>
      </c>
      <c r="C271" s="13" t="s">
        <v>21</v>
      </c>
      <c r="D271" s="13" t="s">
        <v>296</v>
      </c>
      <c r="E271" s="13" t="s">
        <v>10</v>
      </c>
      <c r="F271" s="13" t="s">
        <v>359</v>
      </c>
      <c r="G271" s="15" t="s">
        <v>3</v>
      </c>
      <c r="H271" s="15" t="s">
        <v>630</v>
      </c>
      <c r="I271" s="15" t="str">
        <f t="shared" si="16"/>
        <v>2 Gm Korytnica (2)</v>
      </c>
      <c r="J271" s="14" t="s">
        <v>299</v>
      </c>
      <c r="K271" s="42">
        <v>5392</v>
      </c>
      <c r="L271" s="43">
        <v>758</v>
      </c>
      <c r="M271" s="21">
        <v>60</v>
      </c>
      <c r="N271" s="47">
        <v>4452.6400000000003</v>
      </c>
      <c r="O271" s="19">
        <f t="shared" si="17"/>
        <v>1.11275964E-2</v>
      </c>
      <c r="P271" s="19">
        <f t="shared" si="18"/>
        <v>1.8943184E-3</v>
      </c>
      <c r="Q271" s="18" t="e">
        <f>ROUNDDOWN(P271/#REF!,10)</f>
        <v>#REF!</v>
      </c>
      <c r="R271" s="33">
        <v>345451</v>
      </c>
      <c r="S271" s="35"/>
      <c r="T271" s="35"/>
      <c r="U271" s="35"/>
      <c r="V271" s="36"/>
      <c r="W271" s="34">
        <f t="shared" si="19"/>
        <v>345451</v>
      </c>
    </row>
    <row r="272" spans="1:23">
      <c r="A272" s="20" t="s">
        <v>950</v>
      </c>
      <c r="B272" s="44">
        <v>1433042</v>
      </c>
      <c r="C272" s="13" t="s">
        <v>21</v>
      </c>
      <c r="D272" s="13" t="s">
        <v>296</v>
      </c>
      <c r="E272" s="13" t="s">
        <v>11</v>
      </c>
      <c r="F272" s="13" t="s">
        <v>359</v>
      </c>
      <c r="G272" s="15" t="s">
        <v>3</v>
      </c>
      <c r="H272" s="15" t="s">
        <v>631</v>
      </c>
      <c r="I272" s="15" t="str">
        <f t="shared" si="16"/>
        <v>2 Gm Liw (2)</v>
      </c>
      <c r="J272" s="14" t="s">
        <v>300</v>
      </c>
      <c r="K272" s="42">
        <v>7009</v>
      </c>
      <c r="L272" s="43">
        <v>1068</v>
      </c>
      <c r="M272" s="21">
        <v>8</v>
      </c>
      <c r="N272" s="47">
        <v>4743.07</v>
      </c>
      <c r="O272" s="19">
        <f t="shared" si="17"/>
        <v>1.1413896E-3</v>
      </c>
      <c r="P272" s="19">
        <f t="shared" si="18"/>
        <v>2.5700739999999999E-4</v>
      </c>
      <c r="Q272" s="18" t="e">
        <f>ROUNDDOWN(P272/#REF!,10)</f>
        <v>#REF!</v>
      </c>
      <c r="R272" s="33">
        <v>46868</v>
      </c>
      <c r="S272" s="35"/>
      <c r="T272" s="35"/>
      <c r="U272" s="35"/>
      <c r="V272" s="36"/>
      <c r="W272" s="34">
        <f t="shared" si="19"/>
        <v>46868</v>
      </c>
    </row>
    <row r="273" spans="1:23">
      <c r="A273" s="20" t="s">
        <v>951</v>
      </c>
      <c r="B273" s="44">
        <v>1433053</v>
      </c>
      <c r="C273" s="13" t="s">
        <v>21</v>
      </c>
      <c r="D273" s="13" t="s">
        <v>296</v>
      </c>
      <c r="E273" s="13" t="s">
        <v>12</v>
      </c>
      <c r="F273" s="13" t="s">
        <v>360</v>
      </c>
      <c r="G273" s="15" t="s">
        <v>4</v>
      </c>
      <c r="H273" s="15" t="s">
        <v>632</v>
      </c>
      <c r="I273" s="15" t="str">
        <f t="shared" si="16"/>
        <v>3 M-Gm Łochów (3)</v>
      </c>
      <c r="J273" s="14" t="s">
        <v>301</v>
      </c>
      <c r="K273" s="42">
        <v>17159</v>
      </c>
      <c r="L273" s="43">
        <v>2713</v>
      </c>
      <c r="M273" s="21">
        <v>54</v>
      </c>
      <c r="N273" s="47">
        <v>4520.75</v>
      </c>
      <c r="O273" s="19">
        <f t="shared" si="17"/>
        <v>3.1470364999999999E-3</v>
      </c>
      <c r="P273" s="19">
        <f t="shared" si="18"/>
        <v>1.8886046999999999E-3</v>
      </c>
      <c r="Q273" s="18" t="e">
        <f>ROUNDDOWN(P273/#REF!,10)</f>
        <v>#REF!</v>
      </c>
      <c r="R273" s="33">
        <v>344409</v>
      </c>
      <c r="S273" s="35"/>
      <c r="T273" s="35"/>
      <c r="U273" s="35"/>
      <c r="V273" s="36"/>
      <c r="W273" s="34">
        <f t="shared" si="19"/>
        <v>344409</v>
      </c>
    </row>
    <row r="274" spans="1:23">
      <c r="A274" s="20" t="s">
        <v>952</v>
      </c>
      <c r="B274" s="44">
        <v>1433062</v>
      </c>
      <c r="C274" s="13" t="s">
        <v>21</v>
      </c>
      <c r="D274" s="13" t="s">
        <v>296</v>
      </c>
      <c r="E274" s="13" t="s">
        <v>13</v>
      </c>
      <c r="F274" s="13" t="s">
        <v>359</v>
      </c>
      <c r="G274" s="15" t="s">
        <v>3</v>
      </c>
      <c r="H274" s="15" t="s">
        <v>633</v>
      </c>
      <c r="I274" s="15" t="str">
        <f t="shared" si="16"/>
        <v>2 Gm Miedzna (2)</v>
      </c>
      <c r="J274" s="14" t="s">
        <v>302</v>
      </c>
      <c r="K274" s="42">
        <v>3485</v>
      </c>
      <c r="L274" s="43">
        <v>505</v>
      </c>
      <c r="M274" s="21">
        <v>20</v>
      </c>
      <c r="N274" s="47">
        <v>5604.61</v>
      </c>
      <c r="O274" s="19">
        <f t="shared" si="17"/>
        <v>5.7388808999999999E-3</v>
      </c>
      <c r="P274" s="19">
        <f t="shared" si="18"/>
        <v>5.1709830000000001E-4</v>
      </c>
      <c r="Q274" s="18" t="e">
        <f>ROUNDDOWN(P274/#REF!,10)</f>
        <v>#REF!</v>
      </c>
      <c r="R274" s="33">
        <v>94299</v>
      </c>
      <c r="S274" s="35"/>
      <c r="T274" s="35"/>
      <c r="U274" s="35"/>
      <c r="V274" s="36"/>
      <c r="W274" s="34">
        <f t="shared" si="19"/>
        <v>94299</v>
      </c>
    </row>
    <row r="275" spans="1:23">
      <c r="A275" s="20" t="s">
        <v>953</v>
      </c>
      <c r="B275" s="44">
        <v>1433072</v>
      </c>
      <c r="C275" s="13" t="s">
        <v>21</v>
      </c>
      <c r="D275" s="13" t="s">
        <v>296</v>
      </c>
      <c r="E275" s="13" t="s">
        <v>14</v>
      </c>
      <c r="F275" s="13" t="s">
        <v>359</v>
      </c>
      <c r="G275" s="15" t="s">
        <v>3</v>
      </c>
      <c r="H275" s="15" t="s">
        <v>634</v>
      </c>
      <c r="I275" s="15" t="str">
        <f t="shared" si="16"/>
        <v>2 Gm Sadowne (2)</v>
      </c>
      <c r="J275" s="14" t="s">
        <v>303</v>
      </c>
      <c r="K275" s="42">
        <v>5364</v>
      </c>
      <c r="L275" s="43">
        <v>791</v>
      </c>
      <c r="M275" s="21">
        <v>21</v>
      </c>
      <c r="N275" s="47">
        <v>3551.8</v>
      </c>
      <c r="O275" s="19">
        <f t="shared" si="17"/>
        <v>3.9149887999999997E-3</v>
      </c>
      <c r="P275" s="19">
        <f t="shared" si="18"/>
        <v>8.7188350000000001E-4</v>
      </c>
      <c r="Q275" s="18" t="e">
        <f>ROUNDDOWN(P275/#REF!,10)</f>
        <v>#REF!</v>
      </c>
      <c r="R275" s="33">
        <v>158998</v>
      </c>
      <c r="S275" s="35"/>
      <c r="T275" s="35"/>
      <c r="U275" s="35"/>
      <c r="V275" s="36"/>
      <c r="W275" s="34">
        <f t="shared" si="19"/>
        <v>158998</v>
      </c>
    </row>
    <row r="276" spans="1:23" ht="20.25" customHeight="1">
      <c r="A276" s="20" t="s">
        <v>954</v>
      </c>
      <c r="B276" s="44">
        <v>1433082</v>
      </c>
      <c r="C276" s="13" t="s">
        <v>21</v>
      </c>
      <c r="D276" s="13" t="s">
        <v>296</v>
      </c>
      <c r="E276" s="13" t="s">
        <v>15</v>
      </c>
      <c r="F276" s="13" t="s">
        <v>359</v>
      </c>
      <c r="G276" s="15" t="s">
        <v>3</v>
      </c>
      <c r="H276" s="15" t="s">
        <v>635</v>
      </c>
      <c r="I276" s="15" t="str">
        <f t="shared" si="16"/>
        <v>2 Gm Stoczek (2)</v>
      </c>
      <c r="J276" s="14" t="s">
        <v>304</v>
      </c>
      <c r="K276" s="42">
        <v>4393</v>
      </c>
      <c r="L276" s="43">
        <v>649</v>
      </c>
      <c r="M276" s="21">
        <v>19</v>
      </c>
      <c r="N276" s="47">
        <v>4258.54</v>
      </c>
      <c r="O276" s="19">
        <f t="shared" si="17"/>
        <v>4.3250624999999999E-3</v>
      </c>
      <c r="P276" s="19">
        <f t="shared" si="18"/>
        <v>6.5913799999999998E-4</v>
      </c>
      <c r="Q276" s="18" t="e">
        <f>ROUNDDOWN(P276/#REF!,10)</f>
        <v>#REF!</v>
      </c>
      <c r="R276" s="33">
        <v>120201</v>
      </c>
      <c r="S276" s="35"/>
      <c r="T276" s="35"/>
      <c r="U276" s="35"/>
      <c r="V276" s="36"/>
      <c r="W276" s="34">
        <f t="shared" si="19"/>
        <v>120201</v>
      </c>
    </row>
    <row r="277" spans="1:23">
      <c r="A277" s="20" t="s">
        <v>955</v>
      </c>
      <c r="B277" s="44">
        <v>1433092</v>
      </c>
      <c r="C277" s="13" t="s">
        <v>21</v>
      </c>
      <c r="D277" s="13" t="s">
        <v>296</v>
      </c>
      <c r="E277" s="13" t="s">
        <v>16</v>
      </c>
      <c r="F277" s="13" t="s">
        <v>359</v>
      </c>
      <c r="G277" s="15" t="s">
        <v>3</v>
      </c>
      <c r="H277" s="15" t="s">
        <v>636</v>
      </c>
      <c r="I277" s="15" t="str">
        <f t="shared" si="16"/>
        <v>2 Gm Wierzbno (2)</v>
      </c>
      <c r="J277" s="14" t="s">
        <v>305</v>
      </c>
      <c r="K277" s="42">
        <v>2372</v>
      </c>
      <c r="L277" s="43">
        <v>366</v>
      </c>
      <c r="M277" s="21">
        <v>19</v>
      </c>
      <c r="N277" s="47">
        <v>4873.8999999999996</v>
      </c>
      <c r="O277" s="19">
        <f t="shared" si="17"/>
        <v>8.0101180000000001E-3</v>
      </c>
      <c r="P277" s="19">
        <f t="shared" si="18"/>
        <v>6.015107E-4</v>
      </c>
      <c r="Q277" s="18" t="e">
        <f>ROUNDDOWN(P277/#REF!,10)</f>
        <v>#REF!</v>
      </c>
      <c r="R277" s="33">
        <v>109692</v>
      </c>
      <c r="S277" s="35"/>
      <c r="T277" s="35"/>
      <c r="U277" s="35"/>
      <c r="V277" s="36"/>
      <c r="W277" s="34">
        <f t="shared" si="19"/>
        <v>109692</v>
      </c>
    </row>
    <row r="278" spans="1:23">
      <c r="A278" s="20" t="s">
        <v>956</v>
      </c>
      <c r="B278" s="44">
        <v>1434011</v>
      </c>
      <c r="C278" s="13" t="s">
        <v>21</v>
      </c>
      <c r="D278" s="13" t="s">
        <v>306</v>
      </c>
      <c r="E278" s="13" t="s">
        <v>9</v>
      </c>
      <c r="F278" s="13" t="s">
        <v>358</v>
      </c>
      <c r="G278" s="15" t="s">
        <v>2</v>
      </c>
      <c r="H278" s="15" t="s">
        <v>637</v>
      </c>
      <c r="I278" s="15" t="str">
        <f t="shared" si="16"/>
        <v>1 M Kobyłka (1)</v>
      </c>
      <c r="J278" s="14" t="s">
        <v>307</v>
      </c>
      <c r="K278" s="42">
        <v>28850</v>
      </c>
      <c r="L278" s="43">
        <v>5311</v>
      </c>
      <c r="M278" s="21">
        <v>41</v>
      </c>
      <c r="N278" s="47">
        <v>5662.63</v>
      </c>
      <c r="O278" s="19">
        <f t="shared" si="17"/>
        <v>1.4211438E-3</v>
      </c>
      <c r="P278" s="19">
        <f t="shared" si="18"/>
        <v>1.3328955999999999E-3</v>
      </c>
      <c r="Q278" s="18" t="e">
        <f>ROUNDDOWN(P278/#REF!,10)</f>
        <v>#REF!</v>
      </c>
      <c r="R278" s="33">
        <v>243069</v>
      </c>
      <c r="S278" s="35"/>
      <c r="T278" s="35"/>
      <c r="U278" s="35"/>
      <c r="V278" s="36"/>
      <c r="W278" s="34">
        <f t="shared" si="19"/>
        <v>243069</v>
      </c>
    </row>
    <row r="279" spans="1:23">
      <c r="A279" s="20" t="s">
        <v>957</v>
      </c>
      <c r="B279" s="44">
        <v>1434021</v>
      </c>
      <c r="C279" s="13" t="s">
        <v>21</v>
      </c>
      <c r="D279" s="13" t="s">
        <v>306</v>
      </c>
      <c r="E279" s="13" t="s">
        <v>8</v>
      </c>
      <c r="F279" s="13" t="s">
        <v>358</v>
      </c>
      <c r="G279" s="15" t="s">
        <v>2</v>
      </c>
      <c r="H279" s="15" t="s">
        <v>638</v>
      </c>
      <c r="I279" s="15" t="str">
        <f t="shared" si="16"/>
        <v>1 M Marki (1)</v>
      </c>
      <c r="J279" s="14" t="s">
        <v>308</v>
      </c>
      <c r="K279" s="42">
        <v>46963</v>
      </c>
      <c r="L279" s="43">
        <v>8708</v>
      </c>
      <c r="M279" s="21">
        <v>44</v>
      </c>
      <c r="N279" s="47">
        <v>5675.08</v>
      </c>
      <c r="O279" s="19">
        <f t="shared" si="17"/>
        <v>9.3690769999999997E-4</v>
      </c>
      <c r="P279" s="19">
        <f t="shared" si="18"/>
        <v>1.4376171E-3</v>
      </c>
      <c r="Q279" s="18" t="e">
        <f>ROUNDDOWN(P279/#REF!,10)</f>
        <v>#REF!</v>
      </c>
      <c r="R279" s="33">
        <v>262166</v>
      </c>
      <c r="S279" s="35"/>
      <c r="T279" s="35"/>
      <c r="U279" s="35"/>
      <c r="V279" s="36"/>
      <c r="W279" s="34">
        <f t="shared" si="19"/>
        <v>262166</v>
      </c>
    </row>
    <row r="280" spans="1:23">
      <c r="A280" s="20" t="s">
        <v>958</v>
      </c>
      <c r="B280" s="44">
        <v>1434031</v>
      </c>
      <c r="C280" s="13" t="s">
        <v>21</v>
      </c>
      <c r="D280" s="13" t="s">
        <v>306</v>
      </c>
      <c r="E280" s="13" t="s">
        <v>10</v>
      </c>
      <c r="F280" s="13" t="s">
        <v>358</v>
      </c>
      <c r="G280" s="15" t="s">
        <v>2</v>
      </c>
      <c r="H280" s="15" t="s">
        <v>639</v>
      </c>
      <c r="I280" s="15" t="str">
        <f t="shared" si="16"/>
        <v>1 M Ząbki (1)</v>
      </c>
      <c r="J280" s="14" t="s">
        <v>309</v>
      </c>
      <c r="K280" s="42">
        <v>45654</v>
      </c>
      <c r="L280" s="43">
        <v>8055</v>
      </c>
      <c r="M280" s="21">
        <v>23</v>
      </c>
      <c r="N280" s="47">
        <v>5389.08</v>
      </c>
      <c r="O280" s="19">
        <f t="shared" si="17"/>
        <v>5.0378930000000003E-4</v>
      </c>
      <c r="P280" s="19">
        <f t="shared" si="18"/>
        <v>7.5300840000000003E-4</v>
      </c>
      <c r="Q280" s="18" t="e">
        <f>ROUNDDOWN(P280/#REF!,10)</f>
        <v>#REF!</v>
      </c>
      <c r="R280" s="33">
        <v>137320</v>
      </c>
      <c r="S280" s="35"/>
      <c r="T280" s="35"/>
      <c r="U280" s="35"/>
      <c r="V280" s="36"/>
      <c r="W280" s="34">
        <f t="shared" si="19"/>
        <v>137320</v>
      </c>
    </row>
    <row r="281" spans="1:23">
      <c r="A281" s="20" t="s">
        <v>959</v>
      </c>
      <c r="B281" s="44">
        <v>1434041</v>
      </c>
      <c r="C281" s="13" t="s">
        <v>21</v>
      </c>
      <c r="D281" s="13" t="s">
        <v>306</v>
      </c>
      <c r="E281" s="13" t="s">
        <v>11</v>
      </c>
      <c r="F281" s="13" t="s">
        <v>358</v>
      </c>
      <c r="G281" s="15" t="s">
        <v>2</v>
      </c>
      <c r="H281" s="15" t="s">
        <v>640</v>
      </c>
      <c r="I281" s="15" t="str">
        <f t="shared" si="16"/>
        <v>1 M Zielonka (1)</v>
      </c>
      <c r="J281" s="14" t="s">
        <v>310</v>
      </c>
      <c r="K281" s="42">
        <v>17992</v>
      </c>
      <c r="L281" s="43">
        <v>2696</v>
      </c>
      <c r="M281" s="21">
        <v>22</v>
      </c>
      <c r="N281" s="47">
        <v>6626.84</v>
      </c>
      <c r="O281" s="19">
        <f t="shared" si="17"/>
        <v>1.2227656E-3</v>
      </c>
      <c r="P281" s="19">
        <f t="shared" si="18"/>
        <v>4.9745819999999995E-4</v>
      </c>
      <c r="Q281" s="18" t="e">
        <f>ROUNDDOWN(P281/#REF!,10)</f>
        <v>#REF!</v>
      </c>
      <c r="R281" s="33">
        <v>90717</v>
      </c>
      <c r="S281" s="35"/>
      <c r="T281" s="35"/>
      <c r="U281" s="35"/>
      <c r="V281" s="36"/>
      <c r="W281" s="34">
        <f t="shared" si="19"/>
        <v>90717</v>
      </c>
    </row>
    <row r="282" spans="1:23">
      <c r="A282" s="20" t="s">
        <v>960</v>
      </c>
      <c r="B282" s="44">
        <v>1434052</v>
      </c>
      <c r="C282" s="13" t="s">
        <v>21</v>
      </c>
      <c r="D282" s="13" t="s">
        <v>306</v>
      </c>
      <c r="E282" s="13" t="s">
        <v>12</v>
      </c>
      <c r="F282" s="13" t="s">
        <v>359</v>
      </c>
      <c r="G282" s="15" t="s">
        <v>3</v>
      </c>
      <c r="H282" s="15" t="s">
        <v>641</v>
      </c>
      <c r="I282" s="15" t="str">
        <f t="shared" si="16"/>
        <v>2 Gm Dąbrówka (2)</v>
      </c>
      <c r="J282" s="14" t="s">
        <v>311</v>
      </c>
      <c r="K282" s="42">
        <v>8752</v>
      </c>
      <c r="L282" s="43">
        <v>1553</v>
      </c>
      <c r="M282" s="21">
        <v>6</v>
      </c>
      <c r="N282" s="47">
        <v>6246.73</v>
      </c>
      <c r="O282" s="19">
        <f t="shared" si="17"/>
        <v>6.855575E-4</v>
      </c>
      <c r="P282" s="19">
        <f t="shared" si="18"/>
        <v>1.7043639999999999E-4</v>
      </c>
      <c r="Q282" s="18" t="e">
        <f>ROUNDDOWN(P282/#REF!,10)</f>
        <v>#REF!</v>
      </c>
      <c r="R282" s="33">
        <v>31081</v>
      </c>
      <c r="S282" s="35"/>
      <c r="T282" s="35"/>
      <c r="U282" s="35"/>
      <c r="V282" s="36"/>
      <c r="W282" s="34">
        <f t="shared" si="19"/>
        <v>31081</v>
      </c>
    </row>
    <row r="283" spans="1:23">
      <c r="A283" s="20" t="s">
        <v>961</v>
      </c>
      <c r="B283" s="44">
        <v>1434063</v>
      </c>
      <c r="C283" s="13" t="s">
        <v>21</v>
      </c>
      <c r="D283" s="13" t="s">
        <v>306</v>
      </c>
      <c r="E283" s="13" t="s">
        <v>13</v>
      </c>
      <c r="F283" s="13" t="s">
        <v>359</v>
      </c>
      <c r="G283" s="15" t="s">
        <v>3</v>
      </c>
      <c r="H283" s="15" t="s">
        <v>642</v>
      </c>
      <c r="I283" s="15" t="str">
        <f t="shared" si="16"/>
        <v>2 Gm Jadów (3)</v>
      </c>
      <c r="J283" s="14" t="s">
        <v>312</v>
      </c>
      <c r="K283" s="42">
        <v>6925</v>
      </c>
      <c r="L283" s="43">
        <v>1051</v>
      </c>
      <c r="M283" s="21">
        <v>10</v>
      </c>
      <c r="N283" s="47">
        <v>4340.33</v>
      </c>
      <c r="O283" s="19">
        <f t="shared" si="17"/>
        <v>1.4440433E-3</v>
      </c>
      <c r="P283" s="19">
        <f t="shared" si="18"/>
        <v>3.4967139999999999E-4</v>
      </c>
      <c r="Q283" s="18" t="e">
        <f>ROUNDDOWN(P283/#REF!,10)</f>
        <v>#REF!</v>
      </c>
      <c r="R283" s="33">
        <v>63766</v>
      </c>
      <c r="S283" s="35"/>
      <c r="T283" s="35"/>
      <c r="U283" s="35"/>
      <c r="V283" s="36"/>
      <c r="W283" s="34">
        <f t="shared" si="19"/>
        <v>63766</v>
      </c>
    </row>
    <row r="284" spans="1:23">
      <c r="A284" s="20" t="s">
        <v>962</v>
      </c>
      <c r="B284" s="44">
        <v>1434072</v>
      </c>
      <c r="C284" s="13" t="s">
        <v>21</v>
      </c>
      <c r="D284" s="13" t="s">
        <v>306</v>
      </c>
      <c r="E284" s="13" t="s">
        <v>14</v>
      </c>
      <c r="F284" s="13" t="s">
        <v>359</v>
      </c>
      <c r="G284" s="15" t="s">
        <v>3</v>
      </c>
      <c r="H284" s="15" t="s">
        <v>643</v>
      </c>
      <c r="I284" s="15" t="str">
        <f t="shared" si="16"/>
        <v>2 Gm Klembów (2)</v>
      </c>
      <c r="J284" s="14" t="s">
        <v>313</v>
      </c>
      <c r="K284" s="42">
        <v>11862</v>
      </c>
      <c r="L284" s="43">
        <v>2208</v>
      </c>
      <c r="M284" s="21">
        <v>7</v>
      </c>
      <c r="N284" s="47">
        <v>4993.45</v>
      </c>
      <c r="O284" s="19">
        <f t="shared" si="17"/>
        <v>5.9011969999999997E-4</v>
      </c>
      <c r="P284" s="19">
        <f t="shared" si="18"/>
        <v>2.6093859999999999E-4</v>
      </c>
      <c r="Q284" s="18" t="e">
        <f>ROUNDDOWN(P284/#REF!,10)</f>
        <v>#REF!</v>
      </c>
      <c r="R284" s="33">
        <v>47585</v>
      </c>
      <c r="S284" s="35"/>
      <c r="T284" s="35"/>
      <c r="U284" s="35"/>
      <c r="V284" s="36"/>
      <c r="W284" s="34">
        <f t="shared" si="19"/>
        <v>47585</v>
      </c>
    </row>
    <row r="285" spans="1:23">
      <c r="A285" s="20" t="s">
        <v>963</v>
      </c>
      <c r="B285" s="44">
        <v>1434082</v>
      </c>
      <c r="C285" s="13" t="s">
        <v>21</v>
      </c>
      <c r="D285" s="13" t="s">
        <v>306</v>
      </c>
      <c r="E285" s="13" t="s">
        <v>15</v>
      </c>
      <c r="F285" s="13" t="s">
        <v>359</v>
      </c>
      <c r="G285" s="15" t="s">
        <v>3</v>
      </c>
      <c r="H285" s="15" t="s">
        <v>366</v>
      </c>
      <c r="I285" s="15" t="str">
        <f t="shared" si="16"/>
        <v>2 Gm Poświętne (2)</v>
      </c>
      <c r="J285" s="14" t="s">
        <v>46</v>
      </c>
      <c r="K285" s="42">
        <v>6590</v>
      </c>
      <c r="L285" s="43">
        <v>1145</v>
      </c>
      <c r="M285" s="21">
        <v>22</v>
      </c>
      <c r="N285" s="47">
        <v>3760.03</v>
      </c>
      <c r="O285" s="19">
        <f t="shared" si="17"/>
        <v>3.3383915000000002E-3</v>
      </c>
      <c r="P285" s="19">
        <f t="shared" si="18"/>
        <v>1.0166031000000001E-3</v>
      </c>
      <c r="Q285" s="18" t="e">
        <f>ROUNDDOWN(P285/#REF!,10)</f>
        <v>#REF!</v>
      </c>
      <c r="R285" s="33">
        <v>185389</v>
      </c>
      <c r="S285" s="35"/>
      <c r="T285" s="35"/>
      <c r="U285" s="35"/>
      <c r="V285" s="36"/>
      <c r="W285" s="34">
        <f t="shared" si="19"/>
        <v>185389</v>
      </c>
    </row>
    <row r="286" spans="1:23">
      <c r="A286" s="20" t="s">
        <v>964</v>
      </c>
      <c r="B286" s="44">
        <v>1434093</v>
      </c>
      <c r="C286" s="13" t="s">
        <v>21</v>
      </c>
      <c r="D286" s="13" t="s">
        <v>306</v>
      </c>
      <c r="E286" s="13" t="s">
        <v>16</v>
      </c>
      <c r="F286" s="13" t="s">
        <v>360</v>
      </c>
      <c r="G286" s="15" t="s">
        <v>4</v>
      </c>
      <c r="H286" s="15" t="s">
        <v>644</v>
      </c>
      <c r="I286" s="15" t="str">
        <f t="shared" si="16"/>
        <v>3 M-Gm Radzymin (3)</v>
      </c>
      <c r="J286" s="14" t="s">
        <v>314</v>
      </c>
      <c r="K286" s="42">
        <v>32745</v>
      </c>
      <c r="L286" s="43">
        <v>6222</v>
      </c>
      <c r="M286" s="21">
        <v>3</v>
      </c>
      <c r="N286" s="47">
        <v>6277.93</v>
      </c>
      <c r="O286" s="19">
        <f t="shared" si="17"/>
        <v>9.1617000000000001E-5</v>
      </c>
      <c r="P286" s="19">
        <f t="shared" si="18"/>
        <v>9.0800700000000006E-5</v>
      </c>
      <c r="Q286" s="18" t="e">
        <f>ROUNDDOWN(P286/#REF!,10)</f>
        <v>#REF!</v>
      </c>
      <c r="R286" s="33">
        <v>16558</v>
      </c>
      <c r="S286" s="35"/>
      <c r="T286" s="35"/>
      <c r="U286" s="35"/>
      <c r="V286" s="36"/>
      <c r="W286" s="34">
        <f t="shared" si="19"/>
        <v>16558</v>
      </c>
    </row>
    <row r="287" spans="1:23">
      <c r="A287" s="20" t="s">
        <v>965</v>
      </c>
      <c r="B287" s="44">
        <v>1434102</v>
      </c>
      <c r="C287" s="13" t="s">
        <v>21</v>
      </c>
      <c r="D287" s="13" t="s">
        <v>306</v>
      </c>
      <c r="E287" s="13" t="s">
        <v>17</v>
      </c>
      <c r="F287" s="13" t="s">
        <v>359</v>
      </c>
      <c r="G287" s="15" t="s">
        <v>3</v>
      </c>
      <c r="H287" s="15" t="s">
        <v>645</v>
      </c>
      <c r="I287" s="15" t="str">
        <f t="shared" si="16"/>
        <v>2 Gm Strachówka (2)</v>
      </c>
      <c r="J287" s="14" t="s">
        <v>315</v>
      </c>
      <c r="K287" s="42">
        <v>2557</v>
      </c>
      <c r="L287" s="43">
        <v>378</v>
      </c>
      <c r="M287" s="21">
        <v>26</v>
      </c>
      <c r="N287" s="47">
        <v>4406.5600000000004</v>
      </c>
      <c r="O287" s="19">
        <f t="shared" si="17"/>
        <v>1.01681658E-2</v>
      </c>
      <c r="P287" s="19">
        <f t="shared" si="18"/>
        <v>8.7223740000000002E-4</v>
      </c>
      <c r="Q287" s="18" t="e">
        <f>ROUNDDOWN(P287/#REF!,10)</f>
        <v>#REF!</v>
      </c>
      <c r="R287" s="33">
        <v>159062</v>
      </c>
      <c r="S287" s="35"/>
      <c r="T287" s="35"/>
      <c r="U287" s="35"/>
      <c r="V287" s="36"/>
      <c r="W287" s="34">
        <f t="shared" si="19"/>
        <v>159062</v>
      </c>
    </row>
    <row r="288" spans="1:23">
      <c r="A288" s="20" t="s">
        <v>966</v>
      </c>
      <c r="B288" s="44">
        <v>1434113</v>
      </c>
      <c r="C288" s="13" t="s">
        <v>21</v>
      </c>
      <c r="D288" s="13" t="s">
        <v>306</v>
      </c>
      <c r="E288" s="13" t="s">
        <v>18</v>
      </c>
      <c r="F288" s="13" t="s">
        <v>360</v>
      </c>
      <c r="G288" s="15" t="s">
        <v>4</v>
      </c>
      <c r="H288" s="15" t="s">
        <v>646</v>
      </c>
      <c r="I288" s="15" t="str">
        <f t="shared" si="16"/>
        <v>3 M-Gm Tłuszcz (3)</v>
      </c>
      <c r="J288" s="14" t="s">
        <v>316</v>
      </c>
      <c r="K288" s="42">
        <v>20216</v>
      </c>
      <c r="L288" s="43">
        <v>3317</v>
      </c>
      <c r="M288" s="21">
        <v>33</v>
      </c>
      <c r="N288" s="47">
        <v>4719.38</v>
      </c>
      <c r="O288" s="19">
        <f t="shared" si="17"/>
        <v>1.6323703000000001E-3</v>
      </c>
      <c r="P288" s="19">
        <f t="shared" si="18"/>
        <v>1.1473058E-3</v>
      </c>
      <c r="Q288" s="18" t="e">
        <f>ROUNDDOWN(P288/#REF!,10)</f>
        <v>#REF!</v>
      </c>
      <c r="R288" s="33">
        <v>209224</v>
      </c>
      <c r="S288" s="35"/>
      <c r="T288" s="35"/>
      <c r="U288" s="35"/>
      <c r="V288" s="36"/>
      <c r="W288" s="34">
        <f t="shared" si="19"/>
        <v>209224</v>
      </c>
    </row>
    <row r="289" spans="1:23">
      <c r="A289" s="20" t="s">
        <v>967</v>
      </c>
      <c r="B289" s="44">
        <v>1434123</v>
      </c>
      <c r="C289" s="13" t="s">
        <v>21</v>
      </c>
      <c r="D289" s="13" t="s">
        <v>306</v>
      </c>
      <c r="E289" s="13" t="s">
        <v>19</v>
      </c>
      <c r="F289" s="13" t="s">
        <v>360</v>
      </c>
      <c r="G289" s="15" t="s">
        <v>4</v>
      </c>
      <c r="H289" s="15" t="s">
        <v>647</v>
      </c>
      <c r="I289" s="15" t="str">
        <f t="shared" si="16"/>
        <v>3 M-Gm Wołomin (3)</v>
      </c>
      <c r="J289" s="14" t="s">
        <v>317</v>
      </c>
      <c r="K289" s="42">
        <v>50730</v>
      </c>
      <c r="L289" s="43">
        <v>7576</v>
      </c>
      <c r="M289" s="21">
        <v>63</v>
      </c>
      <c r="N289" s="47">
        <v>5366.96</v>
      </c>
      <c r="O289" s="19">
        <f t="shared" si="17"/>
        <v>1.2418686999999999E-3</v>
      </c>
      <c r="P289" s="19">
        <f t="shared" si="18"/>
        <v>1.7530216E-3</v>
      </c>
      <c r="Q289" s="18" t="e">
        <f>ROUNDDOWN(P289/#REF!,10)</f>
        <v>#REF!</v>
      </c>
      <c r="R289" s="33">
        <v>319684</v>
      </c>
      <c r="S289" s="35"/>
      <c r="T289" s="35"/>
      <c r="U289" s="35"/>
      <c r="V289" s="36"/>
      <c r="W289" s="34">
        <f t="shared" si="19"/>
        <v>319684</v>
      </c>
    </row>
    <row r="290" spans="1:23">
      <c r="A290" s="20" t="s">
        <v>968</v>
      </c>
      <c r="B290" s="44">
        <v>1435012</v>
      </c>
      <c r="C290" s="13" t="s">
        <v>21</v>
      </c>
      <c r="D290" s="13" t="s">
        <v>318</v>
      </c>
      <c r="E290" s="13" t="s">
        <v>9</v>
      </c>
      <c r="F290" s="13" t="s">
        <v>359</v>
      </c>
      <c r="G290" s="15" t="s">
        <v>3</v>
      </c>
      <c r="H290" s="15" t="s">
        <v>648</v>
      </c>
      <c r="I290" s="15" t="str">
        <f t="shared" si="16"/>
        <v>2 Gm Brańszczyk (2)</v>
      </c>
      <c r="J290" s="14" t="s">
        <v>319</v>
      </c>
      <c r="K290" s="42">
        <v>7936</v>
      </c>
      <c r="L290" s="43">
        <v>1222</v>
      </c>
      <c r="M290" s="21">
        <v>20</v>
      </c>
      <c r="N290" s="47">
        <v>3668.88</v>
      </c>
      <c r="O290" s="19">
        <f t="shared" si="17"/>
        <v>2.5201612E-3</v>
      </c>
      <c r="P290" s="19">
        <f t="shared" si="18"/>
        <v>8.3939430000000003E-4</v>
      </c>
      <c r="Q290" s="18" t="e">
        <f>ROUNDDOWN(P290/#REF!,10)</f>
        <v>#REF!</v>
      </c>
      <c r="R290" s="33">
        <v>153073</v>
      </c>
      <c r="S290" s="35"/>
      <c r="T290" s="35"/>
      <c r="U290" s="35"/>
      <c r="V290" s="36"/>
      <c r="W290" s="34">
        <f t="shared" si="19"/>
        <v>153073</v>
      </c>
    </row>
    <row r="291" spans="1:23">
      <c r="A291" s="20" t="s">
        <v>969</v>
      </c>
      <c r="B291" s="44">
        <v>1435022</v>
      </c>
      <c r="C291" s="13" t="s">
        <v>21</v>
      </c>
      <c r="D291" s="13" t="s">
        <v>318</v>
      </c>
      <c r="E291" s="13" t="s">
        <v>8</v>
      </c>
      <c r="F291" s="13" t="s">
        <v>359</v>
      </c>
      <c r="G291" s="15" t="s">
        <v>3</v>
      </c>
      <c r="H291" s="15" t="s">
        <v>649</v>
      </c>
      <c r="I291" s="15" t="str">
        <f t="shared" si="16"/>
        <v>2 Gm Długosiodło (2)</v>
      </c>
      <c r="J291" s="14" t="s">
        <v>320</v>
      </c>
      <c r="K291" s="42">
        <v>7340</v>
      </c>
      <c r="L291" s="43">
        <v>1101</v>
      </c>
      <c r="M291" s="21">
        <v>44</v>
      </c>
      <c r="N291" s="47">
        <v>3523.77</v>
      </c>
      <c r="O291" s="19">
        <f t="shared" si="17"/>
        <v>5.9945503999999997E-3</v>
      </c>
      <c r="P291" s="19">
        <f t="shared" si="18"/>
        <v>1.8729939E-3</v>
      </c>
      <c r="Q291" s="18" t="e">
        <f>ROUNDDOWN(P291/#REF!,10)</f>
        <v>#REF!</v>
      </c>
      <c r="R291" s="33">
        <v>341562</v>
      </c>
      <c r="S291" s="35"/>
      <c r="T291" s="35"/>
      <c r="U291" s="35"/>
      <c r="V291" s="36"/>
      <c r="W291" s="34">
        <f t="shared" si="19"/>
        <v>341562</v>
      </c>
    </row>
    <row r="292" spans="1:23">
      <c r="A292" s="20" t="s">
        <v>970</v>
      </c>
      <c r="B292" s="44">
        <v>1435032</v>
      </c>
      <c r="C292" s="13" t="s">
        <v>21</v>
      </c>
      <c r="D292" s="13" t="s">
        <v>318</v>
      </c>
      <c r="E292" s="13" t="s">
        <v>10</v>
      </c>
      <c r="F292" s="13" t="s">
        <v>359</v>
      </c>
      <c r="G292" s="15" t="s">
        <v>3</v>
      </c>
      <c r="H292" s="15" t="s">
        <v>650</v>
      </c>
      <c r="I292" s="15" t="str">
        <f t="shared" si="16"/>
        <v>2 Gm Rząśnik (2)</v>
      </c>
      <c r="J292" s="14" t="s">
        <v>321</v>
      </c>
      <c r="K292" s="42">
        <v>6750</v>
      </c>
      <c r="L292" s="43">
        <v>1048</v>
      </c>
      <c r="M292" s="21">
        <v>68</v>
      </c>
      <c r="N292" s="47">
        <v>3756.93</v>
      </c>
      <c r="O292" s="19">
        <f t="shared" si="17"/>
        <v>1.0074074000000001E-2</v>
      </c>
      <c r="P292" s="19">
        <f t="shared" si="18"/>
        <v>2.8101746000000001E-3</v>
      </c>
      <c r="Q292" s="18" t="e">
        <f>ROUNDDOWN(P292/#REF!,10)</f>
        <v>#REF!</v>
      </c>
      <c r="R292" s="33">
        <v>512468</v>
      </c>
      <c r="S292" s="35"/>
      <c r="T292" s="35"/>
      <c r="U292" s="35"/>
      <c r="V292" s="36"/>
      <c r="W292" s="34">
        <f t="shared" si="19"/>
        <v>512468</v>
      </c>
    </row>
    <row r="293" spans="1:23">
      <c r="A293" s="20" t="s">
        <v>971</v>
      </c>
      <c r="B293" s="44">
        <v>1435042</v>
      </c>
      <c r="C293" s="13" t="s">
        <v>21</v>
      </c>
      <c r="D293" s="13" t="s">
        <v>318</v>
      </c>
      <c r="E293" s="13" t="s">
        <v>11</v>
      </c>
      <c r="F293" s="13" t="s">
        <v>359</v>
      </c>
      <c r="G293" s="15" t="s">
        <v>3</v>
      </c>
      <c r="H293" s="15" t="s">
        <v>651</v>
      </c>
      <c r="I293" s="15" t="str">
        <f t="shared" si="16"/>
        <v>2 Gm Somianka (2)</v>
      </c>
      <c r="J293" s="14" t="s">
        <v>322</v>
      </c>
      <c r="K293" s="42">
        <v>5617</v>
      </c>
      <c r="L293" s="43">
        <v>926</v>
      </c>
      <c r="M293" s="21">
        <v>21</v>
      </c>
      <c r="N293" s="47">
        <v>4140.74</v>
      </c>
      <c r="O293" s="19">
        <f t="shared" si="17"/>
        <v>3.7386505000000002E-3</v>
      </c>
      <c r="P293" s="19">
        <f t="shared" si="18"/>
        <v>8.3608010000000004E-4</v>
      </c>
      <c r="Q293" s="18" t="e">
        <f>ROUNDDOWN(P293/#REF!,10)</f>
        <v>#REF!</v>
      </c>
      <c r="R293" s="33">
        <v>152469</v>
      </c>
      <c r="S293" s="35"/>
      <c r="T293" s="35"/>
      <c r="U293" s="35"/>
      <c r="V293" s="36"/>
      <c r="W293" s="34">
        <f t="shared" si="19"/>
        <v>152469</v>
      </c>
    </row>
    <row r="294" spans="1:23">
      <c r="A294" s="20" t="s">
        <v>972</v>
      </c>
      <c r="B294" s="44">
        <v>1435053</v>
      </c>
      <c r="C294" s="13" t="s">
        <v>21</v>
      </c>
      <c r="D294" s="13" t="s">
        <v>318</v>
      </c>
      <c r="E294" s="13" t="s">
        <v>12</v>
      </c>
      <c r="F294" s="13" t="s">
        <v>360</v>
      </c>
      <c r="G294" s="15" t="s">
        <v>4</v>
      </c>
      <c r="H294" s="15" t="s">
        <v>652</v>
      </c>
      <c r="I294" s="15" t="str">
        <f t="shared" si="16"/>
        <v>3 M-Gm Wyszków (3)</v>
      </c>
      <c r="J294" s="14" t="s">
        <v>323</v>
      </c>
      <c r="K294" s="42">
        <v>39077</v>
      </c>
      <c r="L294" s="43">
        <v>6192</v>
      </c>
      <c r="M294" s="21">
        <v>48</v>
      </c>
      <c r="N294" s="47">
        <v>5442.52</v>
      </c>
      <c r="O294" s="19">
        <f t="shared" si="17"/>
        <v>1.2283439999999999E-3</v>
      </c>
      <c r="P294" s="19">
        <f t="shared" si="18"/>
        <v>1.3974971E-3</v>
      </c>
      <c r="Q294" s="18" t="e">
        <f>ROUNDDOWN(P294/#REF!,10)</f>
        <v>#REF!</v>
      </c>
      <c r="R294" s="33">
        <v>254850</v>
      </c>
      <c r="S294" s="35"/>
      <c r="T294" s="35"/>
      <c r="U294" s="35"/>
      <c r="V294" s="36"/>
      <c r="W294" s="34">
        <f t="shared" si="19"/>
        <v>254850</v>
      </c>
    </row>
    <row r="295" spans="1:23">
      <c r="A295" s="20" t="s">
        <v>973</v>
      </c>
      <c r="B295" s="44">
        <v>1435062</v>
      </c>
      <c r="C295" s="13" t="s">
        <v>21</v>
      </c>
      <c r="D295" s="13" t="s">
        <v>318</v>
      </c>
      <c r="E295" s="13" t="s">
        <v>13</v>
      </c>
      <c r="F295" s="13" t="s">
        <v>359</v>
      </c>
      <c r="G295" s="15" t="s">
        <v>3</v>
      </c>
      <c r="H295" s="15" t="s">
        <v>653</v>
      </c>
      <c r="I295" s="15" t="str">
        <f t="shared" si="16"/>
        <v>2 Gm Zabrodzie (2)</v>
      </c>
      <c r="J295" s="14" t="s">
        <v>324</v>
      </c>
      <c r="K295" s="42">
        <v>6234</v>
      </c>
      <c r="L295" s="43">
        <v>1071</v>
      </c>
      <c r="M295" s="21">
        <v>6</v>
      </c>
      <c r="N295" s="47">
        <v>4742.25</v>
      </c>
      <c r="O295" s="19">
        <f t="shared" si="17"/>
        <v>9.6246389999999997E-4</v>
      </c>
      <c r="P295" s="19">
        <f t="shared" si="18"/>
        <v>2.1736490000000001E-4</v>
      </c>
      <c r="Q295" s="18" t="e">
        <f>ROUNDDOWN(P295/#REF!,10)</f>
        <v>#REF!</v>
      </c>
      <c r="R295" s="33">
        <v>39639</v>
      </c>
      <c r="S295" s="35"/>
      <c r="T295" s="35"/>
      <c r="U295" s="35"/>
      <c r="V295" s="36"/>
      <c r="W295" s="34">
        <f t="shared" si="19"/>
        <v>39639</v>
      </c>
    </row>
    <row r="296" spans="1:23">
      <c r="A296" s="20" t="s">
        <v>974</v>
      </c>
      <c r="B296" s="44">
        <v>1436013</v>
      </c>
      <c r="C296" s="13" t="s">
        <v>21</v>
      </c>
      <c r="D296" s="13" t="s">
        <v>325</v>
      </c>
      <c r="E296" s="13" t="s">
        <v>9</v>
      </c>
      <c r="F296" s="13" t="s">
        <v>359</v>
      </c>
      <c r="G296" s="15" t="s">
        <v>3</v>
      </c>
      <c r="H296" s="15" t="s">
        <v>654</v>
      </c>
      <c r="I296" s="15" t="str">
        <f t="shared" si="16"/>
        <v>2 Gm Kazanów (2)</v>
      </c>
      <c r="J296" s="14" t="s">
        <v>326</v>
      </c>
      <c r="K296" s="42">
        <v>4205</v>
      </c>
      <c r="L296" s="43">
        <v>623</v>
      </c>
      <c r="M296" s="21">
        <v>94</v>
      </c>
      <c r="N296" s="47">
        <v>2461.2399999999998</v>
      </c>
      <c r="O296" s="19">
        <f t="shared" si="17"/>
        <v>2.235434E-2</v>
      </c>
      <c r="P296" s="19">
        <f t="shared" si="18"/>
        <v>5.6584297999999998E-3</v>
      </c>
      <c r="Q296" s="18" t="e">
        <f>ROUNDDOWN(P296/#REF!,10)</f>
        <v>#REF!</v>
      </c>
      <c r="R296" s="33">
        <v>1031881</v>
      </c>
      <c r="S296" s="35"/>
      <c r="T296" s="35"/>
      <c r="U296" s="35"/>
      <c r="V296" s="36"/>
      <c r="W296" s="34">
        <f t="shared" si="19"/>
        <v>1031881</v>
      </c>
    </row>
    <row r="297" spans="1:23">
      <c r="A297" s="20" t="s">
        <v>975</v>
      </c>
      <c r="B297" s="44">
        <v>1436022</v>
      </c>
      <c r="C297" s="13" t="s">
        <v>21</v>
      </c>
      <c r="D297" s="13" t="s">
        <v>325</v>
      </c>
      <c r="E297" s="13" t="s">
        <v>8</v>
      </c>
      <c r="F297" s="13" t="s">
        <v>359</v>
      </c>
      <c r="G297" s="15" t="s">
        <v>3</v>
      </c>
      <c r="H297" s="15" t="s">
        <v>655</v>
      </c>
      <c r="I297" s="15" t="str">
        <f t="shared" si="16"/>
        <v>2 Gm Policzna (2)</v>
      </c>
      <c r="J297" s="14" t="s">
        <v>327</v>
      </c>
      <c r="K297" s="42">
        <v>5052</v>
      </c>
      <c r="L297" s="43">
        <v>645</v>
      </c>
      <c r="M297" s="21">
        <v>31</v>
      </c>
      <c r="N297" s="47">
        <v>3669.34</v>
      </c>
      <c r="O297" s="19">
        <f t="shared" si="17"/>
        <v>6.1361836000000001E-3</v>
      </c>
      <c r="P297" s="19">
        <f t="shared" si="18"/>
        <v>1.078624E-3</v>
      </c>
      <c r="Q297" s="18" t="e">
        <f>ROUNDDOWN(P297/#REF!,10)</f>
        <v>#REF!</v>
      </c>
      <c r="R297" s="33">
        <v>196699</v>
      </c>
      <c r="S297" s="35"/>
      <c r="T297" s="35"/>
      <c r="U297" s="35"/>
      <c r="V297" s="36"/>
      <c r="W297" s="34">
        <f t="shared" si="19"/>
        <v>196699</v>
      </c>
    </row>
    <row r="298" spans="1:23">
      <c r="A298" s="20" t="s">
        <v>976</v>
      </c>
      <c r="B298" s="44">
        <v>1436032</v>
      </c>
      <c r="C298" s="13" t="s">
        <v>21</v>
      </c>
      <c r="D298" s="13" t="s">
        <v>325</v>
      </c>
      <c r="E298" s="13" t="s">
        <v>10</v>
      </c>
      <c r="F298" s="13" t="s">
        <v>359</v>
      </c>
      <c r="G298" s="15" t="s">
        <v>3</v>
      </c>
      <c r="H298" s="15" t="s">
        <v>656</v>
      </c>
      <c r="I298" s="15" t="str">
        <f t="shared" si="16"/>
        <v>2 Gm Przyłęk (2)</v>
      </c>
      <c r="J298" s="14" t="s">
        <v>328</v>
      </c>
      <c r="K298" s="42">
        <v>5687</v>
      </c>
      <c r="L298" s="43">
        <v>776</v>
      </c>
      <c r="M298" s="21">
        <v>39</v>
      </c>
      <c r="N298" s="47">
        <v>3442.16</v>
      </c>
      <c r="O298" s="19">
        <f t="shared" si="17"/>
        <v>6.8577457E-3</v>
      </c>
      <c r="P298" s="19">
        <f t="shared" si="18"/>
        <v>1.5460090000000001E-3</v>
      </c>
      <c r="Q298" s="18" t="e">
        <f>ROUNDDOWN(P298/#REF!,10)</f>
        <v>#REF!</v>
      </c>
      <c r="R298" s="33">
        <v>281933</v>
      </c>
      <c r="S298" s="35"/>
      <c r="T298" s="35"/>
      <c r="U298" s="35"/>
      <c r="V298" s="36"/>
      <c r="W298" s="34">
        <f t="shared" si="19"/>
        <v>281933</v>
      </c>
    </row>
    <row r="299" spans="1:23">
      <c r="A299" s="20" t="s">
        <v>977</v>
      </c>
      <c r="B299" s="44">
        <v>1436042</v>
      </c>
      <c r="C299" s="13" t="s">
        <v>21</v>
      </c>
      <c r="D299" s="13" t="s">
        <v>325</v>
      </c>
      <c r="E299" s="13" t="s">
        <v>11</v>
      </c>
      <c r="F299" s="13" t="s">
        <v>359</v>
      </c>
      <c r="G299" s="15" t="s">
        <v>3</v>
      </c>
      <c r="H299" s="15" t="s">
        <v>657</v>
      </c>
      <c r="I299" s="15" t="str">
        <f t="shared" si="16"/>
        <v>2 Gm Tczów (2)</v>
      </c>
      <c r="J299" s="14" t="s">
        <v>329</v>
      </c>
      <c r="K299" s="42">
        <v>4740</v>
      </c>
      <c r="L299" s="43">
        <v>790</v>
      </c>
      <c r="M299" s="21">
        <v>33</v>
      </c>
      <c r="N299" s="47">
        <v>2527.84</v>
      </c>
      <c r="O299" s="19">
        <f t="shared" si="17"/>
        <v>6.9620252999999998E-3</v>
      </c>
      <c r="P299" s="19">
        <f t="shared" si="18"/>
        <v>2.1757705999999998E-3</v>
      </c>
      <c r="Q299" s="18" t="e">
        <f>ROUNDDOWN(P299/#REF!,10)</f>
        <v>#REF!</v>
      </c>
      <c r="R299" s="33">
        <v>396777</v>
      </c>
      <c r="S299" s="35"/>
      <c r="T299" s="35"/>
      <c r="U299" s="35"/>
      <c r="V299" s="36"/>
      <c r="W299" s="34">
        <f t="shared" si="19"/>
        <v>396777</v>
      </c>
    </row>
    <row r="300" spans="1:23">
      <c r="A300" s="20" t="s">
        <v>978</v>
      </c>
      <c r="B300" s="44">
        <v>1436053</v>
      </c>
      <c r="C300" s="13" t="s">
        <v>21</v>
      </c>
      <c r="D300" s="13" t="s">
        <v>325</v>
      </c>
      <c r="E300" s="13" t="s">
        <v>12</v>
      </c>
      <c r="F300" s="13" t="s">
        <v>360</v>
      </c>
      <c r="G300" s="15" t="s">
        <v>4</v>
      </c>
      <c r="H300" s="15" t="s">
        <v>658</v>
      </c>
      <c r="I300" s="15" t="str">
        <f t="shared" si="16"/>
        <v>3 M-Gm Zwoleń (3)</v>
      </c>
      <c r="J300" s="14" t="s">
        <v>330</v>
      </c>
      <c r="K300" s="42">
        <v>14128</v>
      </c>
      <c r="L300" s="43">
        <v>2024</v>
      </c>
      <c r="M300" s="21">
        <v>74</v>
      </c>
      <c r="N300" s="47">
        <v>4596.12</v>
      </c>
      <c r="O300" s="19">
        <f t="shared" si="17"/>
        <v>5.2378255000000004E-3</v>
      </c>
      <c r="P300" s="19">
        <f t="shared" si="18"/>
        <v>2.3065886999999998E-3</v>
      </c>
      <c r="Q300" s="18" t="e">
        <f>ROUNDDOWN(P300/#REF!,10)</f>
        <v>#REF!</v>
      </c>
      <c r="R300" s="33">
        <v>420633</v>
      </c>
      <c r="S300" s="35"/>
      <c r="T300" s="35"/>
      <c r="U300" s="35"/>
      <c r="V300" s="36"/>
      <c r="W300" s="34">
        <f t="shared" si="19"/>
        <v>420633</v>
      </c>
    </row>
    <row r="301" spans="1:23">
      <c r="A301" s="20" t="s">
        <v>979</v>
      </c>
      <c r="B301" s="44">
        <v>1437013</v>
      </c>
      <c r="C301" s="13" t="s">
        <v>21</v>
      </c>
      <c r="D301" s="13" t="s">
        <v>331</v>
      </c>
      <c r="E301" s="13" t="s">
        <v>9</v>
      </c>
      <c r="F301" s="13" t="s">
        <v>360</v>
      </c>
      <c r="G301" s="15" t="s">
        <v>4</v>
      </c>
      <c r="H301" s="15" t="s">
        <v>659</v>
      </c>
      <c r="I301" s="15" t="str">
        <f t="shared" si="16"/>
        <v>3 M-Gm Bieżuń (3)</v>
      </c>
      <c r="J301" s="14" t="s">
        <v>332</v>
      </c>
      <c r="K301" s="42">
        <v>4404</v>
      </c>
      <c r="L301" s="43">
        <v>575</v>
      </c>
      <c r="M301" s="21">
        <v>56</v>
      </c>
      <c r="N301" s="47">
        <v>5690.58</v>
      </c>
      <c r="O301" s="19">
        <f t="shared" si="17"/>
        <v>1.27157129E-2</v>
      </c>
      <c r="P301" s="19">
        <f t="shared" si="18"/>
        <v>1.2848487999999999E-3</v>
      </c>
      <c r="Q301" s="18" t="e">
        <f>ROUNDDOWN(P301/#REF!,10)</f>
        <v>#REF!</v>
      </c>
      <c r="R301" s="33">
        <v>234307</v>
      </c>
      <c r="S301" s="35"/>
      <c r="T301" s="35"/>
      <c r="U301" s="35"/>
      <c r="V301" s="36"/>
      <c r="W301" s="34">
        <f t="shared" si="19"/>
        <v>234307</v>
      </c>
    </row>
    <row r="302" spans="1:23">
      <c r="A302" s="20" t="s">
        <v>980</v>
      </c>
      <c r="B302" s="44">
        <v>1437022</v>
      </c>
      <c r="C302" s="13" t="s">
        <v>21</v>
      </c>
      <c r="D302" s="13" t="s">
        <v>331</v>
      </c>
      <c r="E302" s="13" t="s">
        <v>8</v>
      </c>
      <c r="F302" s="13" t="s">
        <v>359</v>
      </c>
      <c r="G302" s="15" t="s">
        <v>3</v>
      </c>
      <c r="H302" s="15" t="s">
        <v>660</v>
      </c>
      <c r="I302" s="15" t="str">
        <f t="shared" si="16"/>
        <v>2 Gm Kuczbork-Osada (2)</v>
      </c>
      <c r="J302" s="14" t="s">
        <v>333</v>
      </c>
      <c r="K302" s="42">
        <v>4166</v>
      </c>
      <c r="L302" s="43">
        <v>591</v>
      </c>
      <c r="M302" s="21">
        <v>47</v>
      </c>
      <c r="N302" s="47">
        <v>4117.2299999999996</v>
      </c>
      <c r="O302" s="19">
        <f t="shared" si="17"/>
        <v>1.1281805000000001E-2</v>
      </c>
      <c r="P302" s="19">
        <f t="shared" si="18"/>
        <v>1.6194253E-3</v>
      </c>
      <c r="Q302" s="18" t="e">
        <f>ROUNDDOWN(P302/#REF!,10)</f>
        <v>#REF!</v>
      </c>
      <c r="R302" s="33">
        <v>295321</v>
      </c>
      <c r="S302" s="35"/>
      <c r="T302" s="35"/>
      <c r="U302" s="35"/>
      <c r="V302" s="36"/>
      <c r="W302" s="34">
        <f t="shared" si="19"/>
        <v>295321</v>
      </c>
    </row>
    <row r="303" spans="1:23">
      <c r="A303" s="20" t="s">
        <v>981</v>
      </c>
      <c r="B303" s="44">
        <v>1437033</v>
      </c>
      <c r="C303" s="13" t="s">
        <v>21</v>
      </c>
      <c r="D303" s="13" t="s">
        <v>331</v>
      </c>
      <c r="E303" s="13" t="s">
        <v>10</v>
      </c>
      <c r="F303" s="13" t="s">
        <v>359</v>
      </c>
      <c r="G303" s="15" t="s">
        <v>3</v>
      </c>
      <c r="H303" s="15" t="s">
        <v>661</v>
      </c>
      <c r="I303" s="15" t="str">
        <f t="shared" si="16"/>
        <v>2 Gm Lubowidz (3)</v>
      </c>
      <c r="J303" s="14" t="s">
        <v>334</v>
      </c>
      <c r="K303" s="42">
        <v>6132</v>
      </c>
      <c r="L303" s="43">
        <v>905</v>
      </c>
      <c r="M303" s="21">
        <v>119</v>
      </c>
      <c r="N303" s="47">
        <v>3460.22</v>
      </c>
      <c r="O303" s="19">
        <f t="shared" si="17"/>
        <v>1.9406392599999999E-2</v>
      </c>
      <c r="P303" s="19">
        <f t="shared" si="18"/>
        <v>5.0756267000000004E-3</v>
      </c>
      <c r="Q303" s="18" t="e">
        <f>ROUNDDOWN(P303/#REF!,10)</f>
        <v>#REF!</v>
      </c>
      <c r="R303" s="33">
        <v>925600</v>
      </c>
      <c r="S303" s="35"/>
      <c r="T303" s="35"/>
      <c r="U303" s="35"/>
      <c r="V303" s="36"/>
      <c r="W303" s="34">
        <f t="shared" si="19"/>
        <v>925600</v>
      </c>
    </row>
    <row r="304" spans="1:23">
      <c r="A304" s="20" t="s">
        <v>982</v>
      </c>
      <c r="B304" s="44">
        <v>1437042</v>
      </c>
      <c r="C304" s="13" t="s">
        <v>21</v>
      </c>
      <c r="D304" s="13" t="s">
        <v>331</v>
      </c>
      <c r="E304" s="13" t="s">
        <v>11</v>
      </c>
      <c r="F304" s="13" t="s">
        <v>359</v>
      </c>
      <c r="G304" s="15" t="s">
        <v>3</v>
      </c>
      <c r="H304" s="15" t="s">
        <v>662</v>
      </c>
      <c r="I304" s="15" t="str">
        <f t="shared" si="16"/>
        <v>2 Gm Lutocin (2)</v>
      </c>
      <c r="J304" s="14" t="s">
        <v>335</v>
      </c>
      <c r="K304" s="42">
        <v>3837</v>
      </c>
      <c r="L304" s="43">
        <v>562</v>
      </c>
      <c r="M304" s="21">
        <v>82</v>
      </c>
      <c r="N304" s="47">
        <v>2811.35</v>
      </c>
      <c r="O304" s="19">
        <f t="shared" si="17"/>
        <v>2.1370862599999998E-2</v>
      </c>
      <c r="P304" s="19">
        <f t="shared" si="18"/>
        <v>4.2721199999999999E-3</v>
      </c>
      <c r="Q304" s="18" t="e">
        <f>ROUNDDOWN(P304/#REF!,10)</f>
        <v>#REF!</v>
      </c>
      <c r="R304" s="33">
        <v>779071</v>
      </c>
      <c r="S304" s="35"/>
      <c r="T304" s="35"/>
      <c r="U304" s="35"/>
      <c r="V304" s="36"/>
      <c r="W304" s="34">
        <f t="shared" si="19"/>
        <v>779071</v>
      </c>
    </row>
    <row r="305" spans="1:23">
      <c r="A305" s="20" t="s">
        <v>983</v>
      </c>
      <c r="B305" s="44">
        <v>1437052</v>
      </c>
      <c r="C305" s="13" t="s">
        <v>21</v>
      </c>
      <c r="D305" s="13" t="s">
        <v>331</v>
      </c>
      <c r="E305" s="13" t="s">
        <v>12</v>
      </c>
      <c r="F305" s="13" t="s">
        <v>359</v>
      </c>
      <c r="G305" s="15" t="s">
        <v>3</v>
      </c>
      <c r="H305" s="15" t="s">
        <v>663</v>
      </c>
      <c r="I305" s="15" t="str">
        <f t="shared" si="16"/>
        <v>2 Gm Siemiątkowo (2)</v>
      </c>
      <c r="J305" s="14" t="s">
        <v>336</v>
      </c>
      <c r="K305" s="42">
        <v>3102</v>
      </c>
      <c r="L305" s="43">
        <v>465</v>
      </c>
      <c r="M305" s="21">
        <v>34</v>
      </c>
      <c r="N305" s="47">
        <v>2542.9299999999998</v>
      </c>
      <c r="O305" s="19">
        <f t="shared" si="17"/>
        <v>1.09606705E-2</v>
      </c>
      <c r="P305" s="19">
        <f t="shared" si="18"/>
        <v>2.0042673999999998E-3</v>
      </c>
      <c r="Q305" s="18" t="e">
        <f>ROUNDDOWN(P305/#REF!,10)</f>
        <v>#REF!</v>
      </c>
      <c r="R305" s="33">
        <v>365501</v>
      </c>
      <c r="S305" s="35"/>
      <c r="T305" s="35"/>
      <c r="U305" s="35"/>
      <c r="V305" s="36"/>
      <c r="W305" s="34">
        <f t="shared" si="19"/>
        <v>365501</v>
      </c>
    </row>
    <row r="306" spans="1:23">
      <c r="A306" s="20" t="s">
        <v>984</v>
      </c>
      <c r="B306" s="44">
        <v>1437063</v>
      </c>
      <c r="C306" s="13" t="s">
        <v>21</v>
      </c>
      <c r="D306" s="13" t="s">
        <v>331</v>
      </c>
      <c r="E306" s="13" t="s">
        <v>13</v>
      </c>
      <c r="F306" s="13" t="s">
        <v>360</v>
      </c>
      <c r="G306" s="15" t="s">
        <v>4</v>
      </c>
      <c r="H306" s="15" t="s">
        <v>664</v>
      </c>
      <c r="I306" s="15" t="str">
        <f t="shared" si="16"/>
        <v>3 M-Gm Żuromin (3)</v>
      </c>
      <c r="J306" s="14" t="s">
        <v>337</v>
      </c>
      <c r="K306" s="42">
        <v>13046</v>
      </c>
      <c r="L306" s="43">
        <v>1809</v>
      </c>
      <c r="M306" s="21">
        <v>69</v>
      </c>
      <c r="N306" s="47">
        <v>4700.71</v>
      </c>
      <c r="O306" s="19">
        <f t="shared" si="17"/>
        <v>5.2889774000000004E-3</v>
      </c>
      <c r="P306" s="19">
        <f t="shared" si="18"/>
        <v>2.0353861000000002E-3</v>
      </c>
      <c r="Q306" s="18" t="e">
        <f>ROUNDDOWN(P306/#REF!,10)</f>
        <v>#REF!</v>
      </c>
      <c r="R306" s="33">
        <v>371176</v>
      </c>
      <c r="S306" s="35"/>
      <c r="T306" s="35"/>
      <c r="U306" s="35"/>
      <c r="V306" s="36"/>
      <c r="W306" s="34">
        <f t="shared" si="19"/>
        <v>371176</v>
      </c>
    </row>
    <row r="307" spans="1:23">
      <c r="A307" s="20" t="s">
        <v>985</v>
      </c>
      <c r="B307" s="44">
        <v>1438011</v>
      </c>
      <c r="C307" s="13" t="s">
        <v>21</v>
      </c>
      <c r="D307" s="13" t="s">
        <v>338</v>
      </c>
      <c r="E307" s="13" t="s">
        <v>9</v>
      </c>
      <c r="F307" s="13" t="s">
        <v>358</v>
      </c>
      <c r="G307" s="15" t="s">
        <v>2</v>
      </c>
      <c r="H307" s="15" t="s">
        <v>665</v>
      </c>
      <c r="I307" s="15" t="str">
        <f t="shared" si="16"/>
        <v>1 M Żyrardów (1)</v>
      </c>
      <c r="J307" s="14" t="s">
        <v>339</v>
      </c>
      <c r="K307" s="42">
        <v>38281</v>
      </c>
      <c r="L307" s="43">
        <v>5199</v>
      </c>
      <c r="M307" s="21">
        <v>65</v>
      </c>
      <c r="N307" s="47">
        <v>5353.81</v>
      </c>
      <c r="O307" s="19">
        <f t="shared" si="17"/>
        <v>1.6979702000000001E-3</v>
      </c>
      <c r="P307" s="19">
        <f t="shared" si="18"/>
        <v>1.6488719E-3</v>
      </c>
      <c r="Q307" s="18" t="e">
        <f>ROUNDDOWN(P307/#REF!,10)</f>
        <v>#REF!</v>
      </c>
      <c r="R307" s="33">
        <v>300691</v>
      </c>
      <c r="S307" s="35"/>
      <c r="T307" s="35"/>
      <c r="U307" s="35"/>
      <c r="V307" s="36"/>
      <c r="W307" s="34">
        <f t="shared" si="19"/>
        <v>300691</v>
      </c>
    </row>
    <row r="308" spans="1:23">
      <c r="A308" s="20" t="s">
        <v>986</v>
      </c>
      <c r="B308" s="44">
        <v>1438023</v>
      </c>
      <c r="C308" s="13" t="s">
        <v>21</v>
      </c>
      <c r="D308" s="13" t="s">
        <v>338</v>
      </c>
      <c r="E308" s="13" t="s">
        <v>8</v>
      </c>
      <c r="F308" s="13" t="s">
        <v>360</v>
      </c>
      <c r="G308" s="15" t="s">
        <v>4</v>
      </c>
      <c r="H308" s="15" t="s">
        <v>666</v>
      </c>
      <c r="I308" s="15" t="str">
        <f t="shared" si="16"/>
        <v>3 M-Gm Mszczonów (3)</v>
      </c>
      <c r="J308" s="14" t="s">
        <v>340</v>
      </c>
      <c r="K308" s="42">
        <v>11230</v>
      </c>
      <c r="L308" s="43">
        <v>1685</v>
      </c>
      <c r="M308" s="21">
        <v>13</v>
      </c>
      <c r="N308" s="47">
        <v>7918.69</v>
      </c>
      <c r="O308" s="19">
        <f t="shared" si="17"/>
        <v>1.1576135E-3</v>
      </c>
      <c r="P308" s="19">
        <f t="shared" si="18"/>
        <v>2.4632590000000002E-4</v>
      </c>
      <c r="Q308" s="18" t="e">
        <f>ROUNDDOWN(P308/#REF!,10)</f>
        <v>#REF!</v>
      </c>
      <c r="R308" s="33">
        <v>44920</v>
      </c>
      <c r="S308" s="35"/>
      <c r="T308" s="35"/>
      <c r="U308" s="35"/>
      <c r="V308" s="36"/>
      <c r="W308" s="34">
        <f t="shared" si="19"/>
        <v>44920</v>
      </c>
    </row>
    <row r="309" spans="1:23">
      <c r="A309" s="20" t="s">
        <v>987</v>
      </c>
      <c r="B309" s="44">
        <v>1438032</v>
      </c>
      <c r="C309" s="13" t="s">
        <v>21</v>
      </c>
      <c r="D309" s="13" t="s">
        <v>338</v>
      </c>
      <c r="E309" s="13" t="s">
        <v>10</v>
      </c>
      <c r="F309" s="13" t="s">
        <v>359</v>
      </c>
      <c r="G309" s="15" t="s">
        <v>3</v>
      </c>
      <c r="H309" s="15" t="s">
        <v>667</v>
      </c>
      <c r="I309" s="15" t="str">
        <f t="shared" si="16"/>
        <v>2 Gm Puszcza Mariańska (2)</v>
      </c>
      <c r="J309" s="14" t="s">
        <v>341</v>
      </c>
      <c r="K309" s="42">
        <v>8810</v>
      </c>
      <c r="L309" s="43">
        <v>1369</v>
      </c>
      <c r="M309" s="21">
        <v>47</v>
      </c>
      <c r="N309" s="47">
        <v>4606.33</v>
      </c>
      <c r="O309" s="19">
        <f t="shared" si="17"/>
        <v>5.3348466999999997E-3</v>
      </c>
      <c r="P309" s="19">
        <f t="shared" si="18"/>
        <v>1.5855149E-3</v>
      </c>
      <c r="Q309" s="18" t="e">
        <f>ROUNDDOWN(P309/#REF!,10)</f>
        <v>#REF!</v>
      </c>
      <c r="R309" s="33">
        <v>289137</v>
      </c>
      <c r="S309" s="35"/>
      <c r="T309" s="35"/>
      <c r="U309" s="35"/>
      <c r="V309" s="36"/>
      <c r="W309" s="34">
        <f t="shared" si="19"/>
        <v>289137</v>
      </c>
    </row>
    <row r="310" spans="1:23">
      <c r="A310" s="20" t="s">
        <v>988</v>
      </c>
      <c r="B310" s="44">
        <v>1438042</v>
      </c>
      <c r="C310" s="13" t="s">
        <v>21</v>
      </c>
      <c r="D310" s="13" t="s">
        <v>338</v>
      </c>
      <c r="E310" s="13" t="s">
        <v>11</v>
      </c>
      <c r="F310" s="13" t="s">
        <v>359</v>
      </c>
      <c r="G310" s="15" t="s">
        <v>3</v>
      </c>
      <c r="H310" s="15" t="s">
        <v>668</v>
      </c>
      <c r="I310" s="15" t="str">
        <f t="shared" ref="I310:I316" si="20">CONCATENATE(F310," ",G310," ",H310)</f>
        <v>2 Gm Radziejowice (2)</v>
      </c>
      <c r="J310" s="14" t="s">
        <v>342</v>
      </c>
      <c r="K310" s="42">
        <v>6597</v>
      </c>
      <c r="L310" s="43">
        <v>1134</v>
      </c>
      <c r="M310" s="21">
        <v>6</v>
      </c>
      <c r="N310" s="47">
        <v>6621.96</v>
      </c>
      <c r="O310" s="19">
        <f t="shared" si="17"/>
        <v>9.0950429999999999E-4</v>
      </c>
      <c r="P310" s="19">
        <f t="shared" si="18"/>
        <v>1.5575109999999999E-4</v>
      </c>
      <c r="Q310" s="18" t="e">
        <f>ROUNDDOWN(P310/#REF!,10)</f>
        <v>#REF!</v>
      </c>
      <c r="R310" s="33">
        <v>28403</v>
      </c>
      <c r="S310" s="35"/>
      <c r="T310" s="35"/>
      <c r="U310" s="35"/>
      <c r="V310" s="36"/>
      <c r="W310" s="34">
        <f t="shared" si="19"/>
        <v>28403</v>
      </c>
    </row>
    <row r="311" spans="1:23">
      <c r="A311" s="20" t="s">
        <v>989</v>
      </c>
      <c r="B311" s="44">
        <v>1438053</v>
      </c>
      <c r="C311" s="13" t="s">
        <v>21</v>
      </c>
      <c r="D311" s="13" t="s">
        <v>338</v>
      </c>
      <c r="E311" s="13" t="s">
        <v>12</v>
      </c>
      <c r="F311" s="13" t="s">
        <v>359</v>
      </c>
      <c r="G311" s="15" t="s">
        <v>3</v>
      </c>
      <c r="H311" s="15" t="s">
        <v>669</v>
      </c>
      <c r="I311" s="15" t="str">
        <f t="shared" si="20"/>
        <v>2 Gm Wiskitki (3)</v>
      </c>
      <c r="J311" s="14" t="s">
        <v>343</v>
      </c>
      <c r="K311" s="42">
        <v>9870</v>
      </c>
      <c r="L311" s="43">
        <v>1517</v>
      </c>
      <c r="M311" s="21">
        <v>18</v>
      </c>
      <c r="N311" s="47">
        <v>6008.29</v>
      </c>
      <c r="O311" s="19">
        <f t="shared" si="17"/>
        <v>1.8237081999999999E-3</v>
      </c>
      <c r="P311" s="19">
        <f t="shared" si="18"/>
        <v>4.6045800000000002E-4</v>
      </c>
      <c r="Q311" s="18" t="e">
        <f>ROUNDDOWN(P311/#REF!,10)</f>
        <v>#REF!</v>
      </c>
      <c r="R311" s="33">
        <v>83969</v>
      </c>
      <c r="S311" s="35"/>
      <c r="T311" s="35"/>
      <c r="U311" s="35"/>
      <c r="V311" s="36"/>
      <c r="W311" s="34">
        <f t="shared" si="19"/>
        <v>83969</v>
      </c>
    </row>
    <row r="312" spans="1:23">
      <c r="A312" s="20" t="s">
        <v>990</v>
      </c>
      <c r="B312" s="44">
        <v>1461011</v>
      </c>
      <c r="C312" s="13" t="s">
        <v>21</v>
      </c>
      <c r="D312" s="13" t="s">
        <v>34</v>
      </c>
      <c r="E312" s="13" t="s">
        <v>9</v>
      </c>
      <c r="F312" s="13" t="s">
        <v>358</v>
      </c>
      <c r="G312" s="15" t="s">
        <v>2</v>
      </c>
      <c r="H312" s="15" t="s">
        <v>670</v>
      </c>
      <c r="I312" s="15" t="str">
        <f t="shared" si="20"/>
        <v>1 M Ostrołęka (1)</v>
      </c>
      <c r="J312" s="14" t="s">
        <v>344</v>
      </c>
      <c r="K312" s="42">
        <v>47351</v>
      </c>
      <c r="L312" s="43">
        <v>6890</v>
      </c>
      <c r="M312" s="21">
        <v>106</v>
      </c>
      <c r="N312" s="47">
        <v>5980.99</v>
      </c>
      <c r="O312" s="19">
        <f t="shared" si="17"/>
        <v>2.2386009999999998E-3</v>
      </c>
      <c r="P312" s="19">
        <f t="shared" si="18"/>
        <v>2.5788307000000001E-3</v>
      </c>
      <c r="Q312" s="18" t="e">
        <f>ROUNDDOWN(P312/#REF!,10)</f>
        <v>#REF!</v>
      </c>
      <c r="R312" s="33">
        <v>470280</v>
      </c>
      <c r="S312" s="35"/>
      <c r="T312" s="35"/>
      <c r="U312" s="35"/>
      <c r="V312" s="36"/>
      <c r="W312" s="34">
        <f t="shared" si="19"/>
        <v>470280</v>
      </c>
    </row>
    <row r="313" spans="1:23">
      <c r="A313" s="20" t="s">
        <v>991</v>
      </c>
      <c r="B313" s="44">
        <v>1462011</v>
      </c>
      <c r="C313" s="13" t="s">
        <v>21</v>
      </c>
      <c r="D313" s="13" t="s">
        <v>35</v>
      </c>
      <c r="E313" s="13" t="s">
        <v>9</v>
      </c>
      <c r="F313" s="13" t="s">
        <v>358</v>
      </c>
      <c r="G313" s="15" t="s">
        <v>2</v>
      </c>
      <c r="H313" s="15" t="s">
        <v>671</v>
      </c>
      <c r="I313" s="15" t="str">
        <f t="shared" si="20"/>
        <v>1 M Płock (1)</v>
      </c>
      <c r="J313" s="14" t="s">
        <v>345</v>
      </c>
      <c r="K313" s="42">
        <v>108772</v>
      </c>
      <c r="L313" s="43">
        <v>13749</v>
      </c>
      <c r="M313" s="21">
        <v>277</v>
      </c>
      <c r="N313" s="47">
        <v>8237.1200000000008</v>
      </c>
      <c r="O313" s="19">
        <f t="shared" si="17"/>
        <v>2.5466111999999999E-3</v>
      </c>
      <c r="P313" s="19">
        <f t="shared" si="18"/>
        <v>4.2506795E-3</v>
      </c>
      <c r="Q313" s="18" t="e">
        <f>ROUNDDOWN(P313/#REF!,10)</f>
        <v>#REF!</v>
      </c>
      <c r="R313" s="33">
        <v>775161</v>
      </c>
      <c r="S313" s="35"/>
      <c r="T313" s="35"/>
      <c r="U313" s="35"/>
      <c r="V313" s="36"/>
      <c r="W313" s="34">
        <f t="shared" si="19"/>
        <v>775161</v>
      </c>
    </row>
    <row r="314" spans="1:23">
      <c r="A314" s="20" t="s">
        <v>992</v>
      </c>
      <c r="B314" s="44">
        <v>1463011</v>
      </c>
      <c r="C314" s="13" t="s">
        <v>21</v>
      </c>
      <c r="D314" s="13" t="s">
        <v>39</v>
      </c>
      <c r="E314" s="13" t="s">
        <v>9</v>
      </c>
      <c r="F314" s="13" t="s">
        <v>358</v>
      </c>
      <c r="G314" s="15" t="s">
        <v>2</v>
      </c>
      <c r="H314" s="15" t="s">
        <v>672</v>
      </c>
      <c r="I314" s="15" t="str">
        <f t="shared" si="20"/>
        <v>1 M Radom (1)</v>
      </c>
      <c r="J314" s="14" t="s">
        <v>346</v>
      </c>
      <c r="K314" s="42">
        <v>191819</v>
      </c>
      <c r="L314" s="43">
        <v>24883</v>
      </c>
      <c r="M314" s="21">
        <v>509</v>
      </c>
      <c r="N314" s="47">
        <v>6349.84</v>
      </c>
      <c r="O314" s="19">
        <f t="shared" si="17"/>
        <v>2.6535431E-3</v>
      </c>
      <c r="P314" s="19">
        <f t="shared" si="18"/>
        <v>1.039839E-2</v>
      </c>
      <c r="Q314" s="18" t="e">
        <f>ROUNDDOWN(P314/#REF!,10)</f>
        <v>#REF!</v>
      </c>
      <c r="R314" s="33">
        <v>1896269</v>
      </c>
      <c r="S314" s="35"/>
      <c r="T314" s="35"/>
      <c r="U314" s="35"/>
      <c r="V314" s="36"/>
      <c r="W314" s="34">
        <f t="shared" si="19"/>
        <v>1896269</v>
      </c>
    </row>
    <row r="315" spans="1:23">
      <c r="A315" s="20" t="s">
        <v>993</v>
      </c>
      <c r="B315" s="44">
        <v>1464011</v>
      </c>
      <c r="C315" s="13" t="s">
        <v>21</v>
      </c>
      <c r="D315" s="13" t="s">
        <v>36</v>
      </c>
      <c r="E315" s="13" t="s">
        <v>9</v>
      </c>
      <c r="F315" s="13" t="s">
        <v>358</v>
      </c>
      <c r="G315" s="15" t="s">
        <v>2</v>
      </c>
      <c r="H315" s="15" t="s">
        <v>673</v>
      </c>
      <c r="I315" s="15" t="str">
        <f t="shared" si="20"/>
        <v>1 M Siedlce (1)</v>
      </c>
      <c r="J315" s="14" t="s">
        <v>347</v>
      </c>
      <c r="K315" s="42">
        <v>74251</v>
      </c>
      <c r="L315" s="43">
        <v>10877</v>
      </c>
      <c r="M315" s="21">
        <v>185</v>
      </c>
      <c r="N315" s="47">
        <v>6627.92</v>
      </c>
      <c r="O315" s="19">
        <f t="shared" si="17"/>
        <v>2.4915489E-3</v>
      </c>
      <c r="P315" s="19">
        <f t="shared" si="18"/>
        <v>4.0888510000000001E-3</v>
      </c>
      <c r="Q315" s="18" t="e">
        <f>ROUNDDOWN(P315/#REF!,10)</f>
        <v>#REF!</v>
      </c>
      <c r="R315" s="33">
        <v>745650</v>
      </c>
      <c r="S315" s="35"/>
      <c r="T315" s="35"/>
      <c r="U315" s="35"/>
      <c r="V315" s="36"/>
      <c r="W315" s="34">
        <f t="shared" si="19"/>
        <v>745650</v>
      </c>
    </row>
    <row r="316" spans="1:23">
      <c r="A316" s="20" t="s">
        <v>994</v>
      </c>
      <c r="B316" s="44">
        <v>1465011</v>
      </c>
      <c r="C316" s="13" t="s">
        <v>21</v>
      </c>
      <c r="D316" s="13" t="s">
        <v>348</v>
      </c>
      <c r="E316" s="13" t="s">
        <v>9</v>
      </c>
      <c r="F316" s="13" t="s">
        <v>358</v>
      </c>
      <c r="G316" s="15" t="s">
        <v>2</v>
      </c>
      <c r="H316" s="15" t="s">
        <v>674</v>
      </c>
      <c r="I316" s="15" t="str">
        <f t="shared" si="20"/>
        <v>1 M M.st.Warszawa od 2002 (1)</v>
      </c>
      <c r="J316" s="14" t="s">
        <v>5</v>
      </c>
      <c r="K316" s="42">
        <v>1866729</v>
      </c>
      <c r="L316" s="43">
        <v>241518</v>
      </c>
      <c r="M316" s="21">
        <v>574</v>
      </c>
      <c r="N316" s="47">
        <v>9848.6299999999992</v>
      </c>
      <c r="O316" s="19">
        <f t="shared" si="17"/>
        <v>3.074897E-4</v>
      </c>
      <c r="P316" s="19">
        <f t="shared" si="18"/>
        <v>7.5405712999999999E-3</v>
      </c>
      <c r="Q316" s="18" t="e">
        <f>ROUNDDOWN(P316/#REF!,10)</f>
        <v>#REF!</v>
      </c>
      <c r="R316" s="33">
        <v>1375112</v>
      </c>
      <c r="S316" s="35"/>
      <c r="T316" s="35"/>
      <c r="U316" s="35"/>
      <c r="V316" s="36"/>
      <c r="W316" s="34">
        <f t="shared" si="19"/>
        <v>1375112</v>
      </c>
    </row>
    <row r="317" spans="1:23">
      <c r="A317" s="56"/>
      <c r="B317" s="55"/>
      <c r="C317" s="58">
        <v>14</v>
      </c>
      <c r="D317" s="59" t="s">
        <v>996</v>
      </c>
      <c r="E317" s="60"/>
      <c r="F317" s="65"/>
      <c r="G317" s="61"/>
      <c r="H317" s="61"/>
      <c r="I317" s="57" t="s">
        <v>997</v>
      </c>
      <c r="J317" s="62"/>
      <c r="K317" s="64"/>
      <c r="L317" s="63"/>
      <c r="M317" s="70"/>
      <c r="N317" s="68"/>
      <c r="O317" s="66"/>
      <c r="P317" s="66"/>
      <c r="Q317" s="67"/>
      <c r="R317" s="71">
        <f>SUM(R3:R316)</f>
        <v>71189047</v>
      </c>
      <c r="S317" s="69">
        <v>0</v>
      </c>
      <c r="T317" s="69">
        <v>0</v>
      </c>
      <c r="U317" s="69">
        <v>0</v>
      </c>
      <c r="V317" s="69">
        <v>0</v>
      </c>
    </row>
    <row r="318" spans="1:23">
      <c r="K318" s="41"/>
      <c r="L318" s="17"/>
      <c r="W318" s="38"/>
    </row>
    <row r="319" spans="1:23">
      <c r="L319" s="17"/>
    </row>
    <row r="320" spans="1:23">
      <c r="L320" s="17"/>
    </row>
    <row r="321" spans="12:18">
      <c r="L321" s="17"/>
    </row>
    <row r="322" spans="12:18">
      <c r="L322" s="17"/>
    </row>
    <row r="323" spans="12:18">
      <c r="L323" s="17"/>
      <c r="Q323" s="8"/>
      <c r="R323" s="12"/>
    </row>
    <row r="324" spans="12:18">
      <c r="L324" s="17"/>
      <c r="Q324" s="8"/>
      <c r="R324" s="12"/>
    </row>
    <row r="325" spans="12:18">
      <c r="L325" s="17"/>
      <c r="Q325" s="8"/>
      <c r="R325" s="12"/>
    </row>
    <row r="326" spans="12:18">
      <c r="L326" s="17"/>
      <c r="Q326" s="8"/>
      <c r="R326" s="12"/>
    </row>
    <row r="327" spans="12:18">
      <c r="L327" s="17"/>
      <c r="Q327" s="8"/>
      <c r="R327" s="12"/>
    </row>
    <row r="328" spans="12:18">
      <c r="L328" s="17"/>
      <c r="Q328" s="8"/>
      <c r="R328" s="12"/>
    </row>
    <row r="329" spans="12:18">
      <c r="L329" s="17"/>
      <c r="Q329" s="8"/>
      <c r="R329" s="12"/>
    </row>
    <row r="330" spans="12:18">
      <c r="L330" s="17"/>
      <c r="Q330" s="8"/>
      <c r="R330" s="12"/>
    </row>
    <row r="331" spans="12:18">
      <c r="L331" s="17"/>
      <c r="Q331" s="8"/>
      <c r="R331" s="12"/>
    </row>
    <row r="332" spans="12:18">
      <c r="L332" s="17"/>
      <c r="Q332" s="8"/>
      <c r="R332" s="12"/>
    </row>
    <row r="333" spans="12:18">
      <c r="L333" s="17"/>
      <c r="Q333" s="8"/>
      <c r="R333" s="12"/>
    </row>
    <row r="334" spans="12:18">
      <c r="L334" s="17"/>
      <c r="Q334" s="8"/>
      <c r="R334" s="12"/>
    </row>
    <row r="335" spans="12:18">
      <c r="Q335" s="8"/>
      <c r="R335" s="12"/>
    </row>
    <row r="336" spans="12:18">
      <c r="Q336" s="8"/>
      <c r="R336" s="12"/>
    </row>
    <row r="337" spans="17:23">
      <c r="Q337" s="8"/>
      <c r="R337" s="12"/>
    </row>
    <row r="338" spans="17:23">
      <c r="Q338" s="8"/>
      <c r="R338" s="12"/>
    </row>
    <row r="339" spans="17:23">
      <c r="W339" s="38"/>
    </row>
  </sheetData>
  <sheetProtection selectLockedCells="1" sort="0" autoFilter="0" selectUnlockedCells="1"/>
  <autoFilter ref="A2:W316" xr:uid="{00000000-0001-0000-0000-000000000000}"/>
  <phoneticPr fontId="0" type="noConversion"/>
  <printOptions horizontalCentered="1"/>
  <pageMargins left="0.78740157480314965" right="0.78740157480314965" top="0.78740157480314965" bottom="0.98425196850393704" header="0.31496062992125984" footer="0.51181102362204722"/>
  <pageSetup paperSize="9" orientation="landscape" horizontalDpi="300" verticalDpi="300" r:id="rId1"/>
  <headerFooter alignWithMargins="0">
    <oddFooter>&amp;C&amp;P z &amp;N</oddFooter>
  </headerFooter>
  <rowBreaks count="1" manualBreakCount="1">
    <brk id="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podział na gminy IX-XII 2026</vt:lpstr>
      <vt:lpstr>'podział na gminy IX-XII 2026'!Obszar_wydruku</vt:lpstr>
      <vt:lpstr>'podział na gminy IX-XII 2026'!Tytuły_wydruku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Znajewska</dc:creator>
  <cp:lastModifiedBy>Anna Dembowska</cp:lastModifiedBy>
  <cp:lastPrinted>2021-08-27T11:11:01Z</cp:lastPrinted>
  <dcterms:created xsi:type="dcterms:W3CDTF">2005-02-25T08:59:01Z</dcterms:created>
  <dcterms:modified xsi:type="dcterms:W3CDTF">2026-07-15T10:40:12Z</dcterms:modified>
</cp:coreProperties>
</file>