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nna.dembowska\Desktop\EZD Magda\"/>
    </mc:Choice>
  </mc:AlternateContent>
  <xr:revisionPtr revIDLastSave="0" documentId="8_{FBBC1A9E-0FA5-4052-AAFA-4AC7C59B3F13}" xr6:coauthVersionLast="47" xr6:coauthVersionMax="47" xr10:uidLastSave="{00000000-0000-0000-0000-000000000000}"/>
  <bookViews>
    <workbookView xWindow="-108" yWindow="-108" windowWidth="23256" windowHeight="12456" tabRatio="738" xr2:uid="{00000000-000D-0000-FFFF-FFFF00000000}"/>
  </bookViews>
  <sheets>
    <sheet name="Arkusz1" sheetId="1" r:id="rId1"/>
    <sheet name="Arkusz2" sheetId="2" state="hidden" r:id="rId2"/>
  </sheets>
  <definedNames>
    <definedName name="_ftn1" localSheetId="0">Arkusz1!$B$37</definedName>
    <definedName name="_ftnref1" localSheetId="0">Arkusz1!$B$34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1" i="1" l="1"/>
  <c r="K97" i="1"/>
  <c r="J101" i="1"/>
  <c r="D101" i="1"/>
  <c r="E101" i="1"/>
  <c r="F101" i="1"/>
  <c r="G101" i="1"/>
  <c r="H101" i="1"/>
  <c r="I101" i="1"/>
  <c r="K99" i="1"/>
  <c r="K96" i="1"/>
  <c r="K92" i="1"/>
  <c r="K93" i="1"/>
  <c r="K94" i="1"/>
  <c r="K95" i="1"/>
  <c r="K98" i="1"/>
  <c r="K100" i="1"/>
  <c r="K91" i="1"/>
  <c r="B74" i="2" l="1"/>
  <c r="D5" i="2"/>
  <c r="E5" i="2"/>
  <c r="F5" i="2"/>
  <c r="G5" i="2"/>
  <c r="H5" i="2"/>
  <c r="I5" i="2"/>
  <c r="J5" i="2"/>
  <c r="K5" i="2"/>
  <c r="L5" i="2"/>
  <c r="M5" i="2"/>
  <c r="N5" i="2"/>
  <c r="O5" i="2"/>
  <c r="G112" i="2" s="1"/>
  <c r="P5" i="2"/>
  <c r="Q5" i="2"/>
  <c r="I112" i="2" s="1"/>
  <c r="R5" i="2"/>
  <c r="S5" i="2"/>
  <c r="C5" i="2"/>
  <c r="D4" i="2"/>
  <c r="E4" i="2"/>
  <c r="F4" i="2"/>
  <c r="G4" i="2"/>
  <c r="H4" i="2"/>
  <c r="I4" i="2"/>
  <c r="J4" i="2"/>
  <c r="K4" i="2"/>
  <c r="L4" i="2"/>
  <c r="M4" i="2"/>
  <c r="N4" i="2"/>
  <c r="O4" i="2"/>
  <c r="P4" i="2"/>
  <c r="Q4" i="2"/>
  <c r="R4" i="2"/>
  <c r="S4" i="2"/>
  <c r="C4" i="2"/>
  <c r="K90" i="1" l="1"/>
  <c r="K101" i="1" s="1"/>
  <c r="F116" i="2"/>
  <c r="F111" i="2"/>
  <c r="F109" i="2"/>
  <c r="F114" i="2"/>
  <c r="C117" i="2"/>
  <c r="C112" i="2"/>
  <c r="I116" i="2"/>
  <c r="I111" i="2"/>
  <c r="E116" i="2"/>
  <c r="E111" i="2"/>
  <c r="I114" i="2"/>
  <c r="I109" i="2"/>
  <c r="E114" i="2"/>
  <c r="E107" i="2"/>
  <c r="J117" i="2"/>
  <c r="J112" i="2"/>
  <c r="F117" i="2"/>
  <c r="F112" i="2"/>
  <c r="J92" i="2"/>
  <c r="J110" i="2"/>
  <c r="J115" i="2"/>
  <c r="F86" i="2"/>
  <c r="F115" i="2"/>
  <c r="F110" i="2"/>
  <c r="J116" i="2"/>
  <c r="J111" i="2"/>
  <c r="J109" i="2"/>
  <c r="J114" i="2"/>
  <c r="F113" i="2"/>
  <c r="I113" i="2"/>
  <c r="G113" i="2"/>
  <c r="J113" i="2"/>
  <c r="G88" i="2"/>
  <c r="G115" i="2"/>
  <c r="G110" i="2"/>
  <c r="C114" i="2"/>
  <c r="C107" i="2"/>
  <c r="H116" i="2"/>
  <c r="H111" i="2"/>
  <c r="D116" i="2"/>
  <c r="D111" i="2"/>
  <c r="H114" i="2"/>
  <c r="H109" i="2"/>
  <c r="D114" i="2"/>
  <c r="D107" i="2"/>
  <c r="E117" i="2"/>
  <c r="E112" i="2"/>
  <c r="I110" i="2"/>
  <c r="I115" i="2"/>
  <c r="E89" i="2"/>
  <c r="E108" i="2"/>
  <c r="E115" i="2"/>
  <c r="G116" i="2"/>
  <c r="G111" i="2"/>
  <c r="C116" i="2"/>
  <c r="C111" i="2"/>
  <c r="G109" i="2"/>
  <c r="G114" i="2"/>
  <c r="C85" i="2"/>
  <c r="C108" i="2"/>
  <c r="C115" i="2"/>
  <c r="H117" i="2"/>
  <c r="H112" i="2"/>
  <c r="D117" i="2"/>
  <c r="D112" i="2"/>
  <c r="H93" i="2"/>
  <c r="H115" i="2"/>
  <c r="H110" i="2"/>
  <c r="D91" i="2"/>
  <c r="D108" i="2"/>
  <c r="D115" i="2"/>
  <c r="G96" i="2"/>
  <c r="G117" i="2"/>
  <c r="I86" i="2"/>
  <c r="E91" i="2"/>
  <c r="I96" i="2"/>
  <c r="I117" i="2"/>
  <c r="C96" i="2"/>
  <c r="E96" i="2"/>
  <c r="G90" i="2"/>
  <c r="D96" i="2"/>
  <c r="H96" i="2"/>
  <c r="J93" i="2"/>
  <c r="F96" i="2"/>
  <c r="J96" i="2"/>
  <c r="H88" i="2"/>
  <c r="D87" i="2"/>
  <c r="J88" i="2"/>
  <c r="H90" i="2"/>
  <c r="G92" i="2"/>
  <c r="E93" i="2"/>
  <c r="D93" i="2"/>
  <c r="E87" i="2"/>
  <c r="D89" i="2"/>
  <c r="J90" i="2"/>
  <c r="H92" i="2"/>
  <c r="G93" i="2"/>
  <c r="C58" i="2" l="1"/>
  <c r="D58" i="2"/>
  <c r="E58" i="2"/>
  <c r="F58" i="2"/>
  <c r="G58" i="2"/>
  <c r="H58" i="2"/>
  <c r="I58" i="2"/>
  <c r="J58" i="2"/>
  <c r="C59" i="2"/>
  <c r="D59" i="2"/>
  <c r="E59" i="2"/>
  <c r="F59" i="2"/>
  <c r="G59" i="2"/>
  <c r="H59" i="2"/>
  <c r="I59" i="2"/>
  <c r="J59" i="2"/>
  <c r="C60" i="2"/>
  <c r="D60" i="2"/>
  <c r="E60" i="2"/>
  <c r="F60" i="2"/>
  <c r="G60" i="2"/>
  <c r="H60" i="2"/>
  <c r="I60" i="2"/>
  <c r="J60" i="2"/>
  <c r="C61" i="2"/>
  <c r="D61" i="2"/>
  <c r="E61" i="2"/>
  <c r="F61" i="2"/>
  <c r="G61" i="2"/>
  <c r="H61" i="2"/>
  <c r="I61" i="2"/>
  <c r="J61" i="2"/>
  <c r="F62" i="2"/>
  <c r="G62" i="2"/>
  <c r="I62" i="2"/>
  <c r="J62" i="2"/>
  <c r="C63" i="2"/>
  <c r="D63" i="2"/>
  <c r="E63" i="2"/>
  <c r="F63" i="2"/>
  <c r="G63" i="2"/>
  <c r="H63" i="2"/>
  <c r="I63" i="2"/>
  <c r="J63" i="2"/>
  <c r="C64" i="2"/>
  <c r="D64" i="2"/>
  <c r="E64" i="2"/>
  <c r="F64" i="2"/>
  <c r="G64" i="2"/>
  <c r="H64" i="2"/>
  <c r="I64" i="2"/>
  <c r="J64" i="2"/>
  <c r="C65" i="2"/>
  <c r="D65" i="2"/>
  <c r="E65" i="2"/>
  <c r="F65" i="2"/>
  <c r="G65" i="2"/>
  <c r="H65" i="2"/>
  <c r="I65" i="2"/>
  <c r="J65" i="2"/>
  <c r="C66" i="2"/>
  <c r="D66" i="2"/>
  <c r="E66" i="2"/>
  <c r="F66" i="2"/>
  <c r="G66" i="2"/>
  <c r="H66" i="2"/>
  <c r="I66" i="2"/>
  <c r="J66" i="2"/>
  <c r="C40" i="2"/>
  <c r="F40" i="2"/>
  <c r="I40" i="2"/>
  <c r="D41" i="2"/>
  <c r="E41" i="2"/>
  <c r="G41" i="2"/>
  <c r="H41" i="2"/>
  <c r="J41" i="2"/>
  <c r="D42" i="2"/>
  <c r="E42" i="2"/>
  <c r="G42" i="2"/>
  <c r="H42" i="2"/>
  <c r="J42" i="2"/>
  <c r="D43" i="2"/>
  <c r="E43" i="2"/>
  <c r="G43" i="2"/>
  <c r="H43" i="2"/>
  <c r="J43" i="2"/>
  <c r="D44" i="2"/>
  <c r="E44" i="2"/>
  <c r="G44" i="2"/>
  <c r="H44" i="2"/>
  <c r="J44" i="2"/>
  <c r="D55" i="2"/>
  <c r="E55" i="2"/>
  <c r="F55" i="2"/>
  <c r="G55" i="2"/>
  <c r="H55" i="2"/>
  <c r="I55" i="2"/>
  <c r="J55" i="2"/>
  <c r="C55" i="2"/>
  <c r="S38" i="2"/>
  <c r="R38" i="2"/>
  <c r="Q38" i="2"/>
  <c r="P38" i="2"/>
  <c r="O38" i="2"/>
  <c r="N38" i="2"/>
  <c r="M38" i="2"/>
  <c r="L38" i="2"/>
  <c r="K38" i="2"/>
  <c r="J38" i="2"/>
  <c r="I38" i="2"/>
  <c r="H38" i="2"/>
  <c r="G38" i="2"/>
  <c r="F38" i="2"/>
  <c r="E38" i="2"/>
  <c r="D38" i="2"/>
  <c r="C38" i="2"/>
  <c r="S37" i="2"/>
  <c r="R37" i="2"/>
  <c r="Q37" i="2"/>
  <c r="P37" i="2"/>
  <c r="O37" i="2"/>
  <c r="N37" i="2"/>
  <c r="M37" i="2"/>
  <c r="L37" i="2"/>
  <c r="K37" i="2"/>
  <c r="J37" i="2"/>
  <c r="I37" i="2"/>
  <c r="H37" i="2"/>
  <c r="G37" i="2"/>
  <c r="F37" i="2"/>
  <c r="E37" i="2"/>
  <c r="D37" i="2"/>
  <c r="C37" i="2"/>
  <c r="S36" i="2"/>
  <c r="R36" i="2"/>
  <c r="Q36" i="2"/>
  <c r="P36" i="2"/>
  <c r="O36" i="2"/>
  <c r="N36" i="2"/>
  <c r="M36" i="2"/>
  <c r="L36" i="2"/>
  <c r="K36" i="2"/>
  <c r="J36" i="2"/>
  <c r="I36" i="2"/>
  <c r="H36" i="2"/>
  <c r="G36" i="2"/>
  <c r="F36" i="2"/>
  <c r="E36" i="2"/>
  <c r="D36" i="2"/>
  <c r="C36" i="2"/>
  <c r="S35" i="2"/>
  <c r="R35" i="2"/>
  <c r="Q35" i="2"/>
  <c r="P35" i="2"/>
  <c r="O35" i="2"/>
  <c r="N35" i="2"/>
  <c r="M35" i="2"/>
  <c r="L35" i="2"/>
  <c r="K35" i="2"/>
  <c r="J35" i="2"/>
  <c r="I35" i="2"/>
  <c r="H35" i="2"/>
  <c r="G35" i="2"/>
  <c r="F35" i="2"/>
  <c r="E35" i="2"/>
  <c r="D35" i="2"/>
  <c r="C35" i="2"/>
  <c r="S34" i="2"/>
  <c r="R34" i="2"/>
  <c r="Q34" i="2"/>
  <c r="P34" i="2"/>
  <c r="O34" i="2"/>
  <c r="N34" i="2"/>
  <c r="M34" i="2"/>
  <c r="L34" i="2"/>
  <c r="K34" i="2"/>
  <c r="J34" i="2"/>
  <c r="I34" i="2"/>
  <c r="H34" i="2"/>
  <c r="G34" i="2"/>
  <c r="F34" i="2"/>
  <c r="E34" i="2"/>
  <c r="D34" i="2"/>
  <c r="C34" i="2"/>
  <c r="S33" i="2"/>
  <c r="R33" i="2"/>
  <c r="Q33" i="2"/>
  <c r="P33" i="2"/>
  <c r="O33" i="2"/>
  <c r="N33" i="2"/>
  <c r="M33" i="2"/>
  <c r="L33" i="2"/>
  <c r="K33" i="2"/>
  <c r="J33" i="2"/>
  <c r="I33" i="2"/>
  <c r="H33" i="2"/>
  <c r="G33" i="2"/>
  <c r="F33" i="2"/>
  <c r="E33" i="2"/>
  <c r="D33" i="2"/>
  <c r="C33" i="2"/>
  <c r="S32" i="2"/>
  <c r="R32" i="2"/>
  <c r="Q32" i="2"/>
  <c r="P32" i="2"/>
  <c r="O32" i="2"/>
  <c r="N32" i="2"/>
  <c r="M32" i="2"/>
  <c r="L32" i="2"/>
  <c r="K32" i="2"/>
  <c r="J32" i="2"/>
  <c r="I32" i="2"/>
  <c r="H32" i="2"/>
  <c r="G32" i="2"/>
  <c r="F32" i="2"/>
  <c r="E32" i="2"/>
  <c r="D32" i="2"/>
  <c r="C32" i="2"/>
  <c r="S31" i="2"/>
  <c r="R31" i="2"/>
  <c r="Q31" i="2"/>
  <c r="P31" i="2"/>
  <c r="O31" i="2"/>
  <c r="N31" i="2"/>
  <c r="M31" i="2"/>
  <c r="L31" i="2"/>
  <c r="K31" i="2"/>
  <c r="J31" i="2"/>
  <c r="I31" i="2"/>
  <c r="H31" i="2"/>
  <c r="G31" i="2"/>
  <c r="F31" i="2"/>
  <c r="E31" i="2"/>
  <c r="D31" i="2"/>
  <c r="C31" i="2"/>
  <c r="S30" i="2"/>
  <c r="S8" i="2" s="1"/>
  <c r="R30" i="2"/>
  <c r="R8" i="2" s="1"/>
  <c r="Q30" i="2"/>
  <c r="Q8" i="2" s="1"/>
  <c r="P30" i="2"/>
  <c r="P8" i="2" s="1"/>
  <c r="O30" i="2"/>
  <c r="O8" i="2" s="1"/>
  <c r="N30" i="2"/>
  <c r="N8" i="2" s="1"/>
  <c r="M30" i="2"/>
  <c r="M8" i="2" s="1"/>
  <c r="L30" i="2"/>
  <c r="L8" i="2" s="1"/>
  <c r="K30" i="2"/>
  <c r="K8" i="2" s="1"/>
  <c r="J30" i="2"/>
  <c r="J8" i="2" s="1"/>
  <c r="I30" i="2"/>
  <c r="I8" i="2" s="1"/>
  <c r="H30" i="2"/>
  <c r="H8" i="2" s="1"/>
  <c r="G30" i="2"/>
  <c r="G8" i="2" s="1"/>
  <c r="F30" i="2"/>
  <c r="F8" i="2" s="1"/>
  <c r="E30" i="2"/>
  <c r="E8" i="2" s="1"/>
  <c r="D30" i="2"/>
  <c r="D8" i="2" s="1"/>
  <c r="C30" i="2"/>
  <c r="C8" i="2" s="1"/>
  <c r="S29" i="2"/>
  <c r="R29" i="2"/>
  <c r="Q29" i="2"/>
  <c r="P29" i="2"/>
  <c r="O29" i="2"/>
  <c r="N29" i="2"/>
  <c r="M29" i="2"/>
  <c r="L29" i="2"/>
  <c r="K29" i="2"/>
  <c r="J29" i="2"/>
  <c r="I29" i="2"/>
  <c r="H29" i="2"/>
  <c r="G29" i="2"/>
  <c r="F29" i="2"/>
  <c r="E29" i="2"/>
  <c r="D29" i="2"/>
  <c r="C29" i="2"/>
  <c r="S28" i="2"/>
  <c r="R28" i="2"/>
  <c r="Q28" i="2"/>
  <c r="P28" i="2"/>
  <c r="O28" i="2"/>
  <c r="N28" i="2"/>
  <c r="M28" i="2"/>
  <c r="L28" i="2"/>
  <c r="K28" i="2"/>
  <c r="J28" i="2"/>
  <c r="I28" i="2"/>
  <c r="H28" i="2"/>
  <c r="G28" i="2"/>
  <c r="F28" i="2"/>
  <c r="E28" i="2"/>
  <c r="D28" i="2"/>
  <c r="C28" i="2"/>
  <c r="S27" i="2"/>
  <c r="R27" i="2"/>
  <c r="Q27" i="2"/>
  <c r="P27" i="2"/>
  <c r="O27" i="2"/>
  <c r="N27" i="2"/>
  <c r="M27" i="2"/>
  <c r="L27" i="2"/>
  <c r="K27" i="2"/>
  <c r="J27" i="2"/>
  <c r="I27" i="2"/>
  <c r="H27" i="2"/>
  <c r="G27" i="2"/>
  <c r="F27" i="2"/>
  <c r="E27" i="2"/>
  <c r="D27" i="2"/>
  <c r="C27" i="2"/>
  <c r="S26" i="2"/>
  <c r="R26" i="2"/>
  <c r="Q26" i="2"/>
  <c r="P26" i="2"/>
  <c r="O26" i="2"/>
  <c r="N26" i="2"/>
  <c r="M26" i="2"/>
  <c r="L26" i="2"/>
  <c r="K26" i="2"/>
  <c r="J26" i="2"/>
  <c r="I26" i="2"/>
  <c r="H26" i="2"/>
  <c r="G26" i="2"/>
  <c r="F26" i="2"/>
  <c r="E26" i="2"/>
  <c r="D26" i="2"/>
  <c r="C26" i="2"/>
  <c r="S25" i="2"/>
  <c r="R25" i="2"/>
  <c r="Q25" i="2"/>
  <c r="P25" i="2"/>
  <c r="O25" i="2"/>
  <c r="N25" i="2"/>
  <c r="M25" i="2"/>
  <c r="L25" i="2"/>
  <c r="K25" i="2"/>
  <c r="J25" i="2"/>
  <c r="I25" i="2"/>
  <c r="H25" i="2"/>
  <c r="G25" i="2"/>
  <c r="F25" i="2"/>
  <c r="E25" i="2"/>
  <c r="D25" i="2"/>
  <c r="C25" i="2"/>
  <c r="S24" i="2"/>
  <c r="R24" i="2"/>
  <c r="Q24" i="2"/>
  <c r="P24" i="2"/>
  <c r="O24" i="2"/>
  <c r="N24" i="2"/>
  <c r="M24" i="2"/>
  <c r="L24" i="2"/>
  <c r="K24" i="2"/>
  <c r="J24" i="2"/>
  <c r="I24" i="2"/>
  <c r="H24" i="2"/>
  <c r="G24" i="2"/>
  <c r="F24" i="2"/>
  <c r="E24" i="2"/>
  <c r="D24" i="2"/>
  <c r="C24" i="2"/>
  <c r="S23" i="2"/>
  <c r="R23" i="2"/>
  <c r="Q23" i="2"/>
  <c r="P23" i="2"/>
  <c r="O23" i="2"/>
  <c r="N23" i="2"/>
  <c r="M23" i="2"/>
  <c r="L23" i="2"/>
  <c r="K23" i="2"/>
  <c r="J23" i="2"/>
  <c r="I23" i="2"/>
  <c r="H23" i="2"/>
  <c r="G23" i="2"/>
  <c r="F23" i="2"/>
  <c r="E23" i="2"/>
  <c r="D23" i="2"/>
  <c r="C23" i="2"/>
  <c r="S22" i="2"/>
  <c r="R22" i="2"/>
  <c r="Q22" i="2"/>
  <c r="P22" i="2"/>
  <c r="O22" i="2"/>
  <c r="N22" i="2"/>
  <c r="M22" i="2"/>
  <c r="L22" i="2"/>
  <c r="K22" i="2"/>
  <c r="J22" i="2"/>
  <c r="I22" i="2"/>
  <c r="H22" i="2"/>
  <c r="G22" i="2"/>
  <c r="F22" i="2"/>
  <c r="E22" i="2"/>
  <c r="D22" i="2"/>
  <c r="C22" i="2"/>
  <c r="S21" i="2"/>
  <c r="S9" i="2" s="1"/>
  <c r="R21" i="2"/>
  <c r="R9" i="2" s="1"/>
  <c r="J68" i="1" s="1"/>
  <c r="Q21" i="2"/>
  <c r="Q9" i="2" s="1"/>
  <c r="I68" i="1" s="1"/>
  <c r="P21" i="2"/>
  <c r="P9" i="2" s="1"/>
  <c r="H68" i="1" s="1"/>
  <c r="O21" i="2"/>
  <c r="O9" i="2" s="1"/>
  <c r="G68" i="1" s="1"/>
  <c r="N21" i="2"/>
  <c r="N9" i="2" s="1"/>
  <c r="F68" i="1" s="1"/>
  <c r="M21" i="2"/>
  <c r="M9" i="2" s="1"/>
  <c r="E68" i="1" s="1"/>
  <c r="L21" i="2"/>
  <c r="L9" i="2" s="1"/>
  <c r="D68" i="1" s="1"/>
  <c r="K21" i="2"/>
  <c r="K9" i="2" s="1"/>
  <c r="C68" i="1" s="1"/>
  <c r="J21" i="2"/>
  <c r="J9" i="2" s="1"/>
  <c r="I21" i="2"/>
  <c r="I9" i="2" s="1"/>
  <c r="I40" i="1" s="1"/>
  <c r="I48" i="1" s="1"/>
  <c r="H21" i="2"/>
  <c r="H9" i="2" s="1"/>
  <c r="G21" i="2"/>
  <c r="G9" i="2" s="1"/>
  <c r="F21" i="2"/>
  <c r="F9" i="2" s="1"/>
  <c r="F40" i="1" s="1"/>
  <c r="E21" i="2"/>
  <c r="E9" i="2" s="1"/>
  <c r="D21" i="2"/>
  <c r="D9" i="2" s="1"/>
  <c r="D41" i="1" s="1"/>
  <c r="C21" i="2"/>
  <c r="C9" i="2" s="1"/>
  <c r="C39" i="1" s="1"/>
  <c r="C48" i="1" s="1"/>
  <c r="E45" i="1" l="1"/>
  <c r="E47" i="1"/>
  <c r="E43" i="1"/>
  <c r="E41" i="1"/>
  <c r="H42" i="1"/>
  <c r="H44" i="1"/>
  <c r="H46" i="1"/>
  <c r="H47" i="1"/>
  <c r="J44" i="1"/>
  <c r="J46" i="1"/>
  <c r="J47" i="1"/>
  <c r="J42" i="1"/>
  <c r="G42" i="1"/>
  <c r="G44" i="1"/>
  <c r="G46" i="1"/>
  <c r="G47" i="1"/>
  <c r="K39" i="1"/>
  <c r="D47" i="1"/>
  <c r="D43" i="1"/>
  <c r="D45" i="1"/>
  <c r="K102" i="1"/>
  <c r="K103" i="1" s="1"/>
  <c r="H74" i="2"/>
  <c r="K40" i="1"/>
  <c r="I76" i="2"/>
  <c r="E76" i="2"/>
  <c r="I74" i="2"/>
  <c r="E74" i="2"/>
  <c r="H76" i="2"/>
  <c r="D76" i="2"/>
  <c r="D74" i="2"/>
  <c r="G70" i="2"/>
  <c r="G77" i="2"/>
  <c r="C77" i="2"/>
  <c r="G76" i="2"/>
  <c r="C76" i="2"/>
  <c r="C74" i="2"/>
  <c r="F73" i="2"/>
  <c r="C68" i="2"/>
  <c r="G69" i="2"/>
  <c r="E49" i="2"/>
  <c r="J76" i="2"/>
  <c r="F76" i="2"/>
  <c r="J74" i="2"/>
  <c r="F74" i="2"/>
  <c r="H75" i="2"/>
  <c r="D56" i="2"/>
  <c r="I77" i="2"/>
  <c r="E77" i="2"/>
  <c r="I75" i="2"/>
  <c r="H56" i="2"/>
  <c r="E47" i="2"/>
  <c r="D51" i="2"/>
  <c r="D47" i="2"/>
  <c r="H50" i="2"/>
  <c r="C75" i="2"/>
  <c r="E51" i="2"/>
  <c r="E53" i="2"/>
  <c r="D68" i="2"/>
  <c r="J77" i="2"/>
  <c r="F75" i="2"/>
  <c r="F77" i="2"/>
  <c r="J75" i="2"/>
  <c r="C72" i="2"/>
  <c r="G52" i="2"/>
  <c r="C56" i="2"/>
  <c r="G75" i="2"/>
  <c r="J73" i="2"/>
  <c r="G56" i="2"/>
  <c r="G72" i="2"/>
  <c r="G53" i="2"/>
  <c r="G74" i="2"/>
  <c r="G71" i="2"/>
  <c r="C71" i="2"/>
  <c r="C67" i="2"/>
  <c r="J53" i="2"/>
  <c r="H69" i="2"/>
  <c r="D49" i="2"/>
  <c r="F46" i="2"/>
  <c r="H52" i="2"/>
  <c r="D53" i="2"/>
  <c r="H48" i="2"/>
  <c r="I46" i="2"/>
  <c r="J56" i="2"/>
  <c r="F56" i="2"/>
  <c r="D67" i="2"/>
  <c r="E68" i="2"/>
  <c r="I69" i="2"/>
  <c r="H70" i="2"/>
  <c r="D71" i="2"/>
  <c r="H71" i="2"/>
  <c r="D72" i="2"/>
  <c r="H72" i="2"/>
  <c r="G73" i="2"/>
  <c r="D75" i="2"/>
  <c r="D77" i="2"/>
  <c r="H77" i="2"/>
  <c r="J50" i="2"/>
  <c r="G48" i="2"/>
  <c r="J52" i="2"/>
  <c r="H53" i="2"/>
  <c r="I56" i="2"/>
  <c r="E56" i="2"/>
  <c r="E67" i="2"/>
  <c r="F69" i="2"/>
  <c r="J69" i="2"/>
  <c r="I70" i="2"/>
  <c r="E71" i="2"/>
  <c r="I71" i="2"/>
  <c r="E72" i="2"/>
  <c r="I72" i="2"/>
  <c r="I73" i="2"/>
  <c r="E75" i="2"/>
  <c r="J48" i="2"/>
  <c r="C45" i="2"/>
  <c r="G50" i="2"/>
  <c r="F70" i="2"/>
  <c r="J70" i="2"/>
  <c r="F71" i="2"/>
  <c r="J71" i="2"/>
  <c r="F72" i="2"/>
  <c r="J72" i="2"/>
  <c r="K46" i="1" l="1"/>
  <c r="G48" i="1"/>
  <c r="J48" i="1"/>
  <c r="D48" i="1"/>
  <c r="H48" i="1"/>
  <c r="K41" i="1"/>
  <c r="K45" i="1"/>
  <c r="F48" i="1"/>
  <c r="K42" i="1"/>
  <c r="E48" i="1"/>
  <c r="K47" i="1"/>
  <c r="K44" i="1"/>
  <c r="K43" i="1"/>
  <c r="K68" i="1"/>
  <c r="K48" i="1" l="1"/>
  <c r="K69" i="1"/>
  <c r="K70" i="1" s="1"/>
  <c r="H73" i="1" s="1"/>
  <c r="K49" i="1" l="1"/>
  <c r="K50" i="1" s="1"/>
  <c r="F119" i="1" s="1"/>
  <c r="H52" i="1" l="1"/>
  <c r="C122" i="1"/>
</calcChain>
</file>

<file path=xl/sharedStrings.xml><?xml version="1.0" encoding="utf-8"?>
<sst xmlns="http://schemas.openxmlformats.org/spreadsheetml/2006/main" count="303" uniqueCount="237">
  <si>
    <t>Nazwa jednostki samorządu terytorialnego</t>
  </si>
  <si>
    <t>Kod TERYT</t>
  </si>
  <si>
    <t>informacja składana po raz pierwszy</t>
  </si>
  <si>
    <t>Poz.</t>
  </si>
  <si>
    <t>Szkoła podstawowa</t>
  </si>
  <si>
    <t>Razem</t>
  </si>
  <si>
    <t>klasa I</t>
  </si>
  <si>
    <t>klasa II</t>
  </si>
  <si>
    <t>klasa III</t>
  </si>
  <si>
    <t>klasa IV</t>
  </si>
  <si>
    <t>klasa V</t>
  </si>
  <si>
    <t>klasa VI</t>
  </si>
  <si>
    <t>klasa VII</t>
  </si>
  <si>
    <t>, z tego:</t>
  </si>
  <si>
    <t>- wydatki bieżące</t>
  </si>
  <si>
    <t>- wydatki majątkowe</t>
  </si>
  <si>
    <t>data sporządzenia</t>
  </si>
  <si>
    <t>ponowne złożenie informacji*</t>
  </si>
  <si>
    <t>Szkoła artystyczna realizująca kształcenie ogólne w zakresie szkoły podstawowej</t>
  </si>
  <si>
    <t>aktualizacja informacji</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</si>
  <si>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</si>
  <si>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</si>
  <si>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</si>
  <si>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</si>
  <si>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</si>
  <si>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</si>
  <si>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</si>
  <si>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</si>
  <si>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</si>
  <si>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</si>
  <si>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</si>
  <si>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</si>
  <si>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</si>
  <si>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</si>
  <si>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</si>
  <si>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KWOTY</t>
  </si>
  <si>
    <t>[7])</t>
  </si>
  <si>
    <t>[8])</t>
  </si>
  <si>
    <t>[9])</t>
  </si>
  <si>
    <t>[10])</t>
  </si>
  <si>
    <t>[11])</t>
  </si>
  <si>
    <t>$D$34</t>
  </si>
  <si>
    <t>$G$34</t>
  </si>
  <si>
    <t>$J$34</t>
  </si>
  <si>
    <t>$E$35</t>
  </si>
  <si>
    <t>$F$35</t>
  </si>
  <si>
    <t>$H$35</t>
  </si>
  <si>
    <t>$I$35</t>
  </si>
  <si>
    <t>$K$35</t>
  </si>
  <si>
    <t>$E$36</t>
  </si>
  <si>
    <t>$F$36</t>
  </si>
  <si>
    <t>$H$36</t>
  </si>
  <si>
    <t>$I$36</t>
  </si>
  <si>
    <t>$K$36</t>
  </si>
  <si>
    <t>$E$37</t>
  </si>
  <si>
    <t>$F$37</t>
  </si>
  <si>
    <t>$H$37</t>
  </si>
  <si>
    <t>$I$37</t>
  </si>
  <si>
    <t>$K$37</t>
  </si>
  <si>
    <t>$E$38</t>
  </si>
  <si>
    <t>$F$38</t>
  </si>
  <si>
    <t>$H$38</t>
  </si>
  <si>
    <t>$I$38</t>
  </si>
  <si>
    <t>$K$38</t>
  </si>
  <si>
    <t>$G$77</t>
  </si>
  <si>
    <t>$H$77</t>
  </si>
  <si>
    <t>$J$77</t>
  </si>
  <si>
    <t>$K$77</t>
  </si>
  <si>
    <t>$D$78</t>
  </si>
  <si>
    <t>$E$78</t>
  </si>
  <si>
    <t>$F$78</t>
  </si>
  <si>
    <t>$G$78</t>
  </si>
  <si>
    <t>$H$78</t>
  </si>
  <si>
    <t>$I$78</t>
  </si>
  <si>
    <t>$J$78</t>
  </si>
  <si>
    <t>$K$78</t>
  </si>
  <si>
    <t>$D$79</t>
  </si>
  <si>
    <t>$E$79</t>
  </si>
  <si>
    <t>$F$79</t>
  </si>
  <si>
    <t>$G$79</t>
  </si>
  <si>
    <t>$H$79</t>
  </si>
  <si>
    <t>$I$79</t>
  </si>
  <si>
    <t>$J$79</t>
  </si>
  <si>
    <t>$K$79</t>
  </si>
  <si>
    <t>$D$80</t>
  </si>
  <si>
    <t>$E$80</t>
  </si>
  <si>
    <t>$F$80</t>
  </si>
  <si>
    <t>$G$80</t>
  </si>
  <si>
    <t>$H$80</t>
  </si>
  <si>
    <t>$I$80</t>
  </si>
  <si>
    <t>$J$80</t>
  </si>
  <si>
    <t>$K$80</t>
  </si>
  <si>
    <t>$D$81</t>
  </si>
  <si>
    <t>$E$81</t>
  </si>
  <si>
    <t>$F$81</t>
  </si>
  <si>
    <t>$G$81</t>
  </si>
  <si>
    <t>$H$81</t>
  </si>
  <si>
    <t>$I$81</t>
  </si>
  <si>
    <t>$J$81</t>
  </si>
  <si>
    <t>$K$81</t>
  </si>
  <si>
    <t>$K$34</t>
  </si>
  <si>
    <t>$D$65</t>
  </si>
  <si>
    <t>$E$65</t>
  </si>
  <si>
    <t>$F$65</t>
  </si>
  <si>
    <t>$G$65</t>
  </si>
  <si>
    <t>$H$65</t>
  </si>
  <si>
    <t>$I$65</t>
  </si>
  <si>
    <t>$J$65</t>
  </si>
  <si>
    <t>$K$65</t>
  </si>
  <si>
    <t>$D$77</t>
  </si>
  <si>
    <t>$E$77</t>
  </si>
  <si>
    <t>$F$77</t>
  </si>
  <si>
    <t>$I$77</t>
  </si>
  <si>
    <t>$D$82</t>
  </si>
  <si>
    <t>$E$82</t>
  </si>
  <si>
    <t>$F$82</t>
  </si>
  <si>
    <t>$G$82</t>
  </si>
  <si>
    <t>$H$82</t>
  </si>
  <si>
    <t>$I$82</t>
  </si>
  <si>
    <t>$J$82</t>
  </si>
  <si>
    <t>$K$82</t>
  </si>
  <si>
    <t>$D$83</t>
  </si>
  <si>
    <t>$E$83</t>
  </si>
  <si>
    <t>$F$83</t>
  </si>
  <si>
    <t>$G$83</t>
  </si>
  <si>
    <t>$H$83</t>
  </si>
  <si>
    <t>$I$83</t>
  </si>
  <si>
    <t>$J$83</t>
  </si>
  <si>
    <t>$K$83</t>
  </si>
  <si>
    <t>$D$84</t>
  </si>
  <si>
    <t>$E$84</t>
  </si>
  <si>
    <t>$F$84</t>
  </si>
  <si>
    <t>$G$84</t>
  </si>
  <si>
    <t>$H$84</t>
  </si>
  <si>
    <t>$I$84</t>
  </si>
  <si>
    <t>$J$84</t>
  </si>
  <si>
    <t>$K$84</t>
  </si>
  <si>
    <t>$D$85</t>
  </si>
  <si>
    <t>$E$85</t>
  </si>
  <si>
    <t>$F$85</t>
  </si>
  <si>
    <t>$G$85</t>
  </si>
  <si>
    <t>$H$85</t>
  </si>
  <si>
    <t>$I$85</t>
  </si>
  <si>
    <t>$J$85</t>
  </si>
  <si>
    <t>$K$85</t>
  </si>
  <si>
    <t>Załącznik nr 5</t>
  </si>
  <si>
    <t>(należy zaznaczyć właściwy kwadrat przez wpisanie znaku "X")</t>
  </si>
  <si>
    <r>
      <t xml:space="preserve">Wyszczególnienie </t>
    </r>
    <r>
      <rPr>
        <b/>
        <vertAlign val="superscript"/>
        <sz val="10"/>
        <color theme="1"/>
        <rFont val="Arial"/>
        <family val="2"/>
        <charset val="238"/>
      </rPr>
      <t>1)</t>
    </r>
  </si>
  <si>
    <r>
      <t xml:space="preserve">Szkoły podstawowe/szkoły artystyczne realizujące kształcenie ogólne w zakresie szkoły podstawowej </t>
    </r>
    <r>
      <rPr>
        <b/>
        <vertAlign val="superscript"/>
        <sz val="10"/>
        <color theme="1"/>
        <rFont val="Arial"/>
        <family val="2"/>
        <charset val="238"/>
      </rPr>
      <t xml:space="preserve">2) </t>
    </r>
  </si>
  <si>
    <t>Klasa I</t>
  </si>
  <si>
    <t>Klasa II</t>
  </si>
  <si>
    <t>Klasa III</t>
  </si>
  <si>
    <t>Klasa IV</t>
  </si>
  <si>
    <t>Klasa V</t>
  </si>
  <si>
    <t>Klasa VI</t>
  </si>
  <si>
    <t>Klasa VII</t>
  </si>
  <si>
    <t>Klasa VIII</t>
  </si>
  <si>
    <t>[2])Niepotrzebne skreslić.</t>
  </si>
  <si>
    <t>Dotyczy uczniów:</t>
  </si>
  <si>
    <t xml:space="preserve">[1])Ilekroć w wyszczególnieniu jest mowa o:
1) szkołach podstawowych – należy przez to rozumieć także szkoły artystyczne realizujące kształcenie ogólne w zakresie szkoły podstawowej prowadzone przez jednostki samorządu terytorialnego;
2) wskaźniku – należy przez to rozumieć wskaźniki określone w przepisach wydanych na podstawie art. 61 ustawy.
</t>
  </si>
  <si>
    <t>Kwota bazowa do 31.03.2025</t>
  </si>
  <si>
    <t>Kwota bazowa od 01.04.2026</t>
  </si>
  <si>
    <t>Kwoty * wskaźnik do 31 marca</t>
  </si>
  <si>
    <t xml:space="preserve">Kwoty * wskaźnik od 01 kwietnia </t>
  </si>
  <si>
    <t>Prognozowana liczba uczniów danych klas w roku szkolnym 2026/20273)</t>
  </si>
  <si>
    <t>Prognozowana liczba uczniów danych klas w roku szkolnym 2026/20273), 5)</t>
  </si>
  <si>
    <t>Liczba uczniów klas II, III, V, VI i VIII szkół podstawowych,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</si>
  <si>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w kol. 3 oraz kwoty 117,81 zł na ucznia i wskaźnika)
</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</si>
  <si>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w kol. 4 i 5 oraz kwoty 117,81 zł na ucznia i wskaźnika)</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</si>
  <si>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w kol. 4 i 5 oraz kwoty 117,81 zł na ucznia i wskaźnika)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</si>
  <si>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w kol. 4 i 5 oraz kwoty 117,81 zł na ucznia i wskaźnika)
</t>
  </si>
  <si>
    <t>Środki niezbędne na wyposażenie szkół podstawowych w podręczniki lub materiały edukacyjne (suma kwot wskazanych w poz. 6–14)</t>
  </si>
  <si>
    <t>Koszty obsługi zadania (1 % kwoty wskazanej w poz. 15 w kol. 11) po zaokrągleniu w dół do pełnych groszy</t>
  </si>
  <si>
    <t>Wnioskowana kwota dotacji (suma kwot wskazanych w poz. 15 w kol. 11 i w poz. 16 w kol. 11)</t>
  </si>
  <si>
    <t>[3])W przypadku gdy dla uczniów z danym rodzajem niepełnosprawności szkoły podstawowe lub szkoły artystyczne realizujące kształcenie ogólne w zakresie szkoły podstawowej planują zakupić dodatkowe podręczniki lub materiały edukacyjne ze środków dotacji celowej na oddział danej klasy, w poz. 1 i 3 należy prognozowaną liczbę uczniów zwiększyć o liczbę uczniów równą liczbie tych oddziałów, zgodnie z art. 56 ust. 2 ustawy, z tym że w przypadku oddziałów obejmujących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</si>
  <si>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 xml:space="preserve">[4])Poz. 2 należy wypełnić w przypadku, gdy w roku szkolnym 2026/2027 liczba uczniów:
1) klas II, V i VIII szkół podstawowych oraz klas szkół artystycznych realizujących kształcenie ogólne w zakresie klas II, V i VIII szkoły podstawowej zwiększy się w stosunku do liczby uczniów tych klas w roku szkolnym 2024/2025 i 2025/2026 lub
2)klas III i VI szkół podstawowych oraz klas szkół artystycznych realizujących kształcenie ogólne w zakresie klas III i VI szkoły podstawowej zwiększy się w stosunku do liczby uczniów tych klas w roku szkolnym 2025/2026.
</t>
  </si>
  <si>
    <t xml:space="preserve">[5])Poz. 3 należy wypełnić w przypadku, gdy w roku szkolnym:
1) 2024/2025 nie funkcjonowały klasy II, V i VIII szkół podstawowych oraz klasy szkół artystycznych realizujących kształcenie ogólne w zakresie klas II, V i VIII szkoły podstawowej lub nie uczęszczali do tych klas uczniowie lub
2) 2025/2026 nie funkcjonowały klasy II, III, V, VI i VIII szkół podstawowych oraz klasy szkół artystycznych realizujących kształcenie ogólne w zakresie klas II, III, V, VI i VIII szkoły podstawowej lub nie uczęszczali do tych klas uczniowie.
</t>
  </si>
  <si>
    <t>[6])Poz. 4 należy wypełnić w przypadku, gdy liczba uczniów danych klas w roku szkolnym 2026/2027 nie zwiększy się w stosunku do liczby uczniów danych klas w roku szkolnym 2024/2025 lub 2025/2026, a istnieje konieczność zakupu podręczników lub materiałów edukacyjnych z powodu niedokonania takiego zakupu ze środków ostatniej dotacji celowej na wszystkich uczniów tej klasy udzielonej odpowiednio w 2024 r. lub 2025 r.</t>
  </si>
  <si>
    <t>Prognozowana liczba uczniów danych klas w roku szkolnym 2026/2027</t>
  </si>
  <si>
    <t>Koszty obsługi zadania (1 % kwoty wskazanej w poz. 2 w kol. 11) po zaokrągleniu w dół do pełnych groszy</t>
  </si>
  <si>
    <t>Wnioskowana kwota dotacji (suma kwot wskazanych w poz. 2 w kol. 11 i w poz. 3 w kol. 11)</t>
  </si>
  <si>
    <t>Wzrost liczby uczniów danych klas w ciągu roku szkolnego 2025/2026 w stosunku do liczby uczniów tych klas, którym w 2025 r. szkoły podstawowe ze środków dotacji celowej zapewniły materiały ćwiczeniowe9)</t>
  </si>
  <si>
    <t>Wzrost liczby uczniów danych klas w ciągu roku szkolnego 2025/2026 w stosunku do liczby uczniów tych klas, którym w 2025 r. szkoły podstawowe ze środków dotacji celowej zapewniły materiały ćwiczeniowe10)</t>
  </si>
  <si>
    <t>Liczba uczniów danych klas w roku szkolnym 2025/2026,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nowożytnego11)</t>
  </si>
  <si>
    <t xml:space="preserve">Liczba uczniów danych klas, którym szkoły podstawowe w roku szkolnym 2025/2026 ze środków dotacji celowej zapewniły podręczniki lub materiały edukacyjne, dostosowane do potrzeb edukacyjnych i możliwości psychofizycznych uczniów niepełnosprawnych13)
</t>
  </si>
  <si>
    <t xml:space="preserve">Liczba uczniów danych klas, którym szkoły podstawowe w roku szkolnym 2025/2026 ze środków dotacji celowej zapewniły materiały ćwiczeniowe, dostosowane do potrzeb edukacyjnych i możliwości psychofizycznych uczniów niepełnosprawnych14)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</si>
  <si>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w kol. 3–5 oraz kwoty 98,01 zł na ucznia i wskaźnika)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</si>
  <si>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w kol. 3–5 oraz kwoty 117,81 zł na ucznia i wskaźnika)
</t>
  </si>
  <si>
    <t>Środki niezbędne na wyposażenie szkół podstawowych w podręczniki lub materiały edukacyjne dla liczby uczniów wskazanej w poz. 1 (kwota nie może być wyższa od iloczynu liczby uczniów wskazanej odpowiednio w poz. 1:
-	w kol. 6 oraz kwoty 183,15 zł na ucznia i wskaźnika,
-	w kol. 7 i 8 oraz kwoty 235,62 zł na ucznia i wskaźnika,
-	w kol. 9 i 10 oraz kwoty 326,70 zł na ucznia i wskaźnika)</t>
  </si>
  <si>
    <t>Środki niezbędne na wyposażenie szkół podstawowych w podręczniki lub materiały edukacyjne dla liczby uczniów wskazanej w poz. 2 (kwota nie może być wyższa od iloczynu liczby uczniów wskazanej odpowiednio w poz. 2:
-	w kol. 6 oraz kwoty 219,78 zł na ucznia i wskaźnika,
-	w kol. 7 i 8 oraz kwoty 283,14 zł na ucznia i wskaźnika,
-	w kol. 9 i 10 oraz kwoty 392,04 zł na ucznia i wskaźnika)</t>
  </si>
  <si>
    <t>Środki niezbędne na wyposażenie szkół podstawowych w materiały ćwiczeniowe dla liczby uczniów wskazanej w poz. 3 (kwota nie może być wyższa od iloczynu liczby uczniów wskazanej odpowiednio w poz. 3:
-	w kol. 3–5 oraz kwoty 54,45 zł na ucznia i wskaźnika,
-	w kol. 6–10 oraz kwoty 27,23 zł na ucznia i wskaźnika)</t>
  </si>
  <si>
    <t>Środki niezbędne na wyposażenie szkół podstawowych w materiały ćwiczeniowe dla liczby uczniów wskazanej w poz. 4 (kwota nie może być wyższa od iloczynu liczby uczniów wskazanej odpowiednio w poz. 4:
-	w kol. 3–5 oraz kwoty 65,34 zł na ucznia i wskaźnika,
-	w kol. 6–10 oraz kwoty 32,67 zł na ucznia i wskaźnika)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</si>
  <si>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w kol. 6, 7, 9 i 10 oraz kwoty 24,75 zł na ucznia i wskaźnika)</t>
  </si>
  <si>
    <t>Środki niezbędne na wyposażenie szkół podstawowych w podręczniki lub materiały edukacyjne, dostosowane do potrzeb edukacyjnych i możliwości psychofizycznych uczniów niepełnosprawnych, dla liczby uczniów wskazanej w poz. 6 (kwota nie może być wyższa od iloczynu liczby uczniów wskazanej odpowiednio w poz. 6:
-	w kol. 3–5 oraz kwoty 98,01 zł na ucznia i wskaźnika,
-	w kol. 6 oraz kwoty 183,15 zł na ucznia i wskaźnika,
-	w kol. 7 i 8 oraz kwoty 235,62 zł na ucznia i wskaźnika,
-	w kol. 9 i 10 oraz kwoty 326,70 zł na ucznia i wskaźnika)</t>
  </si>
  <si>
    <t>Środki niezbędne na wyposażenie szkół podstawowych w podręczniki lub materiały edukacyjne, dostosowane do potrzeb edukacyjnych i możliwości psychofizycznych uczniów niepełnosprawnych, dla liczby uczniów wskazanej w poz. 7 (kwota nie może być wyższa od iloczynu liczby uczniów wskazanej odpowiednio w poz. 7:
-	w kol. 3–5 oraz kwoty 117,81 zł na ucznia i wskaźnika,
-	w kol. 6 oraz kwoty 219,78 zł na ucznia i wskaźnika,
-	w kol. 7 i 8 oraz kwoty 283,14 zł na ucznia i wskaźnika,
-	w kol. 9 i 10 oraz kwoty 392,04 zł na ucznia i wskaźnika)</t>
  </si>
  <si>
    <t>Środki niezbędne na wyposażenie szkół podstawowych w materiały ćwiczeniowe, dostosowane do potrzeb edukacyjnych i możliwości psychofizycznych uczniów niepełnosprawnych, dla liczby uczniów wskazanej w poz. 8 (kwota nie może być wyższa od iloczynu liczby uczniów wskazanej odpowiednio w poz. 8:
-	w kol. 3–5 oraz kwoty 54,45 zł na ucznia i wskaźnika,
-	w kol. 6–10 oraz kwoty 27,23 zł na ucznia i wskaźnika)</t>
  </si>
  <si>
    <t>Środki niezbędne na wyposażenie szkół podstawowych w materiały ćwiczeniowe, dostosowane do potrzeb edukacyjnych i możliwości psychofizycznych uczniów niepełnosprawnych, dla liczby uczniów wskazanej w poz. 9 (kwota nie może być wyższa od iloczynu liczby uczniów wskazanej odpowiednio w poz. 9:
-	w kol. 3–5 oraz kwoty 65,34 zł na ucznia i wskaźnika,
-	w kol. 6–10 oraz kwoty 32,67 zł na ucznia i wskaźnika)</t>
  </si>
  <si>
    <t>Poz. 1 należy wypełnić w przypadku, gdy w roku szkolnym 2025/2026 szkoły podstawowe oraz szkoły artystyczne realizujące kształcenie ogólne w zakresie szkoły podstawowej zapewniły uczniom podręczniki lub materiały edukacyjne na rok szkolny 2025/2026, które zostały zakupione w 2025 r. oraz od dnia 1 stycznia 2026 r. do dnia 31 marca 2026 r. zgodnie z art. 57 ust. 5 ustawy, podlegające refundacji z dotacji celowej w 2026 r. w kwotach obowiązujących do dnia 31 marca 2026 r.</t>
  </si>
  <si>
    <t>Poz. 2 należy wypełnić w przypadku, gdy w roku szkolnym 2025/2026 szkoły podstawowe oraz szkoły artystyczne realizujące kształcenie ogólne w zakresie szkoły podstawowej zapewniły uczniom podręczniki lub materiały edukacyjne na rok szkolny 2025/2026, które zostały zakupione od dnia 1 kwietnia 2026 r. zgodnie z art. 57 ust. 5 ustawy, podlegające refundacji z dotacji celowej w 2026 r. w kwotach obowiązujących od dnia 1 kwietnia 2026 r.</t>
  </si>
  <si>
    <t>Poz. 3 należy wypełnić w przypadku, gdy w roku szkolnym 2025/2026 szkoły podstawowe oraz szkoły artystyczne realizujące kształcenie ogólne w zakresie szkoły podstawowej zapewniły uczniom materiały ćwiczeniowe na rok szkolny 2025/2026, które zostały zakupione w 2025 r. oraz od dnia 1 stycznia 2026 r. do dnia 31 marca 2026 r. zgodnie z art. 57 ust. 5 ustawy, podlegające refundacji z dotacji celowej w 2026 r. w kwotach obowiązujących do dnia 31 marca 2026 r.</t>
  </si>
  <si>
    <t>Poz. 4 należy wypełnić w przypadku, gdy w roku szkolnym 2025/2026 szkoły podstawowe oraz szkoły artystyczne realizujące kształcenie ogólne w zakresie szkoły podstawowej zapewniły uczniom materiały ćwiczeniowe na rok szkolny 2025/2026, które zostały zakupione od dnia 1 kwietnia 2026 r. zgodnie z art. 57 ust. 5 ustawy, podlegające refundacji z dotacji celowej w 2026 r. w kwotach obowiązujących od dnia 1 kwietnia 2026 r.</t>
  </si>
  <si>
    <t>W poz. 5 w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należy podać podwójną liczbę tych uczniów.</t>
  </si>
  <si>
    <t>[12])</t>
  </si>
  <si>
    <t>Należy podać liczbę uczniów, którym szkoły podstawowe oraz szkoły artystyczne realizujące kształcenie ogólne w zakresie szkoły podstawowej zapewniły podręczniki lub materiały edukacyjne, dostosowane do potrzeb edukacyjnych i możliwości psychofizycznych uczniów niepełnosprawnych, w wyniku dostarczenia do szkół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na rok szkolny 2025/2026 w 2025 r. oraz od dnia 1 stycznia 2026 r. do dnia 31 marca 2026 r. i podlegają refundacji z dotacji celowej w 2026 r. w kwotach obowiązujących do dnia 31 marca 2026 r.</t>
  </si>
  <si>
    <t>[13])</t>
  </si>
  <si>
    <t>Należy podać liczbę uczniów, którym szkoły podstawowe oraz szkoły artystyczne realizujące kształcenie ogólne w zakresie szkoły podstawowej zapewniły podręczniki lub materiały edukacyjne, dostosowane do potrzeb edukacyjnych i możliwości psychofizycznych uczniów niepełnosprawnych, w wyniku dostarczenia do szkół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na rok szkolny 2025/2026 od dnia 1 kwietnia 2026 r. i podlegają refundacji z dotacji celowej w 2026 r. w kwotach obowiązujących od dnia 1 kwietnia 2026 r.</t>
  </si>
  <si>
    <t>[14])</t>
  </si>
  <si>
    <t>Należy podać liczbę uczniów, którym szkoły podstawowe oraz szkoły artystyczne realizujące kształcenie ogólne w zakresie szkoły podstawowej zapewniły materiały ćwiczeniowe, dostosowane do potrzeb edukacyjnych i możliwości psychofizycznych uczniów niepełnosprawnych, w wyniku dostarczenia do szkół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 które zostały zakupione na rok szkolny 2025/2026 w 2025 r. oraz od dnia 1 stycznia 2026 r. do dnia 31 marca 2026 r. i podlegają refundacji z dotacji celowej w 2026 r. w kwotach obowiązujących do dnia 31 marca 2026 r.</t>
  </si>
  <si>
    <t>[15])</t>
  </si>
  <si>
    <t>Należy podać liczbę uczniów, którym szkoły podstawowe oraz szkoły artystyczne realizujące kształcenie ogólne w zakresie szkoły podstawowej zapewniły materiały ćwiczeniowe, dostosowane do potrzeb edukacyjnych i możliwości psychofizycznych uczniów niepełnosprawnych, w wyniku dostarczenia do szkół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 które zostały zakupione na rok szkolny 2025/2026 od dnia 1 kwietnia 2026 r. i podlegają refundacji z dotacji celowej w 2026 r. w kwotach obowiązujących od dnia 1 kwietnia 2026 r.</t>
  </si>
  <si>
    <t>IV. 	Kwota dotacji celowej na wyposażenie szkół (zespołów szkół) w podręczniki, materiały edukacyjne lub materiały ćwiczeniowe, dostosowane do potrzeb edukacyjnych i możliwości psychofizycznych uczniów niepełnosprawnych posiadających orzeczenie o potrzebie kształcenia specjalnego, uwzględniająca kwoty refundacji</t>
  </si>
  <si>
    <t xml:space="preserve">                                                                 Suma kwot wskazanych w pkt I (poz. 17, kol. 11), pkt II (poz. 4, kol. 11) i pkt III (poz. 23, kol. 11)  wynosi </t>
  </si>
  <si>
    <t>III.  Dotacja celowa na refundację kosztów poniesionych w roku szkolnym 2025/2026 na zapewnienie podręczników, materiałów edukacyjnych lub materiałów ćwiczeniowych, dostosowanych do potrzeb edukacyjnych i możliwości  psychofizycznych uczniów niepełnosprawnych posiadających orzeczenie o potrzebie kształcenia specjalnego</t>
  </si>
  <si>
    <t>Środki podlegające refundacji (suma kwot wskazanych w poz. 10–20)</t>
  </si>
  <si>
    <t>Koszty obsługi zadania (1 % kwoty wskazanej w poz. 21 w kol. 11) po zaokrągleniu w dół do pełnych groszy</t>
  </si>
  <si>
    <t>Wnioskowana kwota dotacji (suma kwot wskazanych w poz. 21 w kol. 11 i w poz. 22 w kol. 11)</t>
  </si>
  <si>
    <t>Wniosek o udzielenie dotacji celowej na wyposażenie szkół w podręczniki, materiały edukacyjne lub materiały ćwiczeniowe,
dostosowane do potrzeb edukacyjnych i możliwości psychofizycznych uczniów niepełnosprawnych posiadających orzeczenie o potrzebie kształcenia specjalnego, w 2026 r.*</t>
  </si>
  <si>
    <t>informacje składane po raz pierwszy</t>
  </si>
  <si>
    <t>* Dla każdego rodzaju niepełnosprawności należy wypełnić osobny formularz.</t>
  </si>
  <si>
    <t>I. Dotacja celowa na wyposażenie szkół w podręczniki lub materiały edukacyjne, dostosowane do potrzeb edukacyjnych i możliwości psychofizycznych uczniów niepełnosprawnych posiadających orzeczenie o potrzebie kształcenia specjalnego</t>
  </si>
  <si>
    <t xml:space="preserve">Prognozowany wzrost liczby uczniów klas II, III, V, VI i VIII w roku szkolnym 2026/2027 w stosunku odpowiednio do: 
- liczby uczniów klas II szkół podstawowych, którym w roku szkolnym 2024/2025 i 2025/2026 szkoły te zapewniły podręczniki do zajęć z zakresu edukacji: polonistycznej, matematycznej, przyrodniczej i społecznej, podręczniki do zajęć z zakresu danego języka obcego nowożytnego lub materiały edukacyjne,
-  liczby uczniów klas III szkół podstawowych, którym w roku szkolnym 2025/2026 szkoły te zapewniły podręczniki do zajęć z zakresu edukacji: polonistycznej, matematycznej, przyrodniczej i społecznej, podręczniki do zajęć z zakresu danego języka obcego nowożytnego lub materiały edukacyjne,
- liczby uczniów klas V i VIII szkół podstawowych, którym w roku szkolnym 2024/2025 i 2025/2026 szkoły te zapewniły podręczniki lub materiały edukacyjne,
- liczby uczniów klas VI szkół podstawowych, którym w roku szkolnym 2025/2026 szkoły te zapewniły podręczniki lub materiały edukacyjne4)
</t>
  </si>
  <si>
    <t>Liczba uczniów danych klas w roku szkolnym 2026/2027, dla których istnieje konieczność zapewnienia przez szkoły podstawowe:
- podręczników do zajęć z zakresu edukacji: polonistycznej, matematycznej, przyrodniczej i społecznej, podręczników do zajęć z zakresu danego języka obcego nowożytnego lub materiałów edukacyjnych – w przypadku uczniów klas II i III,
- podręczników lub materiałów edukacyjnych – w przypadku uczniów klas V, VI i VIII6)</t>
  </si>
  <si>
    <t>Środki niezbędne na wyposażenie szkół podstawowych w podręczniki lub materiały edukacyjne dla liczby uczniów wskazanej w poz. 1 (kwota nie może być wyższa od iloczynu liczby uczniów wskazanej odpowiednio w poz. 1: 
- w kol. 6 oraz kwoty 219,78 zł na ucznia i wskaźnika,
- w kol. 9 oraz kwoty 392,04 zł na ucznia i wskaźnika)</t>
  </si>
  <si>
    <t xml:space="preserve">Środki niezbędne na wyposażenie szkół podstawowych w podręczniki lub materiały edukacyjne dla liczby uczniów wskazanej w poz. 2 (kwota nie może być wyższa od iloczynu liczby uczniów wskazanej odpowiednio w poz. 2:
- w kol. 7 i 8 oraz kwoty 283,14 zł na ucznia i wskaźnika,
- w kol. 10 oraz kwoty 392,04 zł na ucznia i wskaźnika)
</t>
  </si>
  <si>
    <t xml:space="preserve">Środki niezbędne na wyposażenie szkół podstawowych w podręczniki lub materiały edukacyjne dla liczby uczniów wskazanej w poz. 3 (kwota nie może być wyższa od iloczynu liczby uczniów wskazanej odpowiednio w poz. 3:
- w kol. 7 i 8 oraz kwoty 283,14 zł na ucznia i wskaźnika,
- w kol. 10 oraz kwoty 392,04 zł na ucznia i wskaźnika)
</t>
  </si>
  <si>
    <t xml:space="preserve">Środki niezbędne na wyposażenie szkół podstawowych w podręczniki lub materiały edukacyjne dla liczby uczniów wskazanej w poz. 4 (kwota nie może być wyższa od iloczynu liczby uczniów wskazanej odpowiednio w poz. 4:
- w kol. 7 i 8 oraz kwoty 283,14 zł na ucznia i wskaźnika,
- w kol. 10 oraz kwoty 392,04 zł na ucznia i wskaźnika)
</t>
  </si>
  <si>
    <t xml:space="preserve">Środki niezbędne na wyposażenie szkół podstawowych w podręczniki lub materiały edukacyjne, dostosowane do potrzeb edukacyjnych i możliwości psychofizycznych uczniów niepełnosprawnych, dla liczby uczniów wskazanej w poz. 5 (kwota nie może być wyższa od iloczynu liczby uczniów wskazanej odpowiednio w poz. 5:
- w kol. 4 i 5 oraz kwoty 117,81 zł na ucznia i wskaźnika,
- w kol. 7 i 8 oraz kwoty 283,14 zł na ucznia i wskaźnika,
- w kol. 10 oraz kwoty 392,04 zł na ucznia i wskaźnika)
</t>
  </si>
  <si>
    <t>II.  Dotacja celowa na wyposażenie szkół w materiały ćwiczeniowe, dostosowane do potrzeb edukacyjnych i możliwości psychofizycznych uczniów niepełnosprawnych posiadających orzeczenie o potrzebie kształcenia specjalnego</t>
  </si>
  <si>
    <t>Środki niezbędne na wyposażenie szkół podstawowych w materiały ćwiczeniowe dla liczby uczniów wskazanej w poz. 1 (kwota nie może być wyższa od iloczynu liczby uczniów wskazanej odpowiednio w poz. 1:
- w kol. 3–5 oraz kwoty 65,34 zł na ucznia i wskaźnika,
- w kol. 6–10 oraz kwoty 32,67 zł na ucznia i wskaźnika)</t>
  </si>
  <si>
    <t xml:space="preserve">                                                                                                                Łączna kwota dotacji celowej na wyposażenie szkół w materiały ćwiczeniowe, dostosowane do potrzeb edukacyjnych i możliwości psychofizycznych uczniów niepełnosprawnych posiadających orzeczenie o potrzebie kształcenia specjalnego, w tym koszty obsługi zadania (poz. 4, kol. 11), wynosi </t>
  </si>
  <si>
    <t xml:space="preserve">Łączna kwota dotacji celowej na wyposażenie szkół w podręczniki lub materiały edukacyjne, dostosowane do potrzeb edukacyjnych i możliwości psychofizycznych uczniów niepełnosprawnych posiadających orzeczenie o potrzebie                                                                                               kształcenia specjalnego, w tym koszty obsługi zadania (poz. 17, kol. 11) wynosi </t>
  </si>
  <si>
    <t xml:space="preserve">Wzrost liczby uczniów danych klas w ciągu roku szkolnego 2025/2026 w stosunku do liczby uczniów tych klas, którym w 2025 r. szkoły podstawowe ze środków dotacji celowej zapewniły:
- podręczniki do zajęć z zakresu edukacji: polonistycznej, matematycznej, przyrodniczej i społecznej, podręczniki do zajęć z zakresu danego języka obcego nowożytnego lub materiały edukacyjne – w przypadku uczniów klas I–III,
- podręczniki lub materiały edukacyjne – w przypadku uczniów klas IV–VIII7)
</t>
  </si>
  <si>
    <t>Wzrost liczby uczniów danych klas w ciągu roku szkolnego 2025/2026 w stosunku do liczby uczniów tych klas, którym w 2025 r. szkoły podstawowe ze środków dotacji celowej zapewniły:
- podręczniki do zajęć z zakresu edukacji: polonistycznej, matematycznej, przyrodniczej i społecznej, podręczniki do zajęć z zakresu danego języka obcego nowożytnego lub materiały edukacyjne – w przypadku uczniów klas I–III,
- podręczniki lub materiały edukacyjne– w przypadku uczniów klas IV–VIII8)</t>
  </si>
  <si>
    <t>Liczba uczniów danych klas, którym szkoły podstawowe w roku szkolnym 2025/2026 ze środków dotacji celowej zapewniły podręczniki lub materiały edukacyjne, dostosowane do potrzeb edukacyjnych i możliwości psychofizycznych uczniów niepełnosprawnych12)</t>
  </si>
  <si>
    <t>Liczba uczniów danych klas, którym szkoły podstawowe w roku szkolnym 2025/2026 ze środków dotacji celowej zapewniły materiały ćwiczeniowe, dostosowane do potrzeb edukacyjnych i możliwości psychofizycznych uczniów niepełnosprawnych15)</t>
  </si>
  <si>
    <t>pieczęć i podpis
 wójta / burmistrza / prezydenta miasta / starosty / marszałka województwa**</t>
  </si>
  <si>
    <t xml:space="preserve">** W przypadku wniosku przekazywanego w postaci:
      1) elektronicznej opatrzonego kwalifikowanym podpisem elektronicznym, podpisem osobistym lub podpisem zaufanym umieszcza się ten podpis;
      2) papierowej i elektronicznej we:
          a) wniosku w postaci papierowej umieszcza się pieczęć i podpis wójta / burmistrza / prezydenta miasta / starosty / marszałka województwa,
          b) wniosku w postaci elektronicznej nie umieszcza się pieczęci i podpisu wójta / burmistrza / prezydenta miasta / starosty / marszałka województwa.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</si>
</sst>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0.00\ &quot;zł&quot;"/>
    <numFmt numFmtId="165" formatCode="[$-415]d\ mmmm\ yyyy;@"/>
  </numFmts>
  <fonts count="22"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10"/>
      <color rgb="FF000000"/>
      <name val="Times New Roman"/>
      <family val="1"/>
      <charset val="238"/>
    </font>
    <font>
      <sz val="8"/>
      <color rgb="FF000000"/>
      <name val="Times New Roman"/>
      <family val="1"/>
      <charset val="238"/>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theme="1"/>
      <name val="Times New Roman"/>
      <family val="1"/>
      <charset val="238"/>
    </font>
    <font>
      <sz val="11"/>
      <color theme="1"/>
      <name val="Calibri"/>
      <family val="2"/>
      <charset val="238"/>
      <scheme val="minor"/>
    </font>
    <font>
      <sz val="9"/>
      <color theme="1"/>
      <name val="Bahnschrift Light"/>
      <family val="2"/>
      <charset val="238"/>
    </font>
    <font>
      <b/>
      <sz val="9"/>
      <color theme="1"/>
      <name val="Times New Roman"/>
      <family val="1"/>
      <charset val="238"/>
    </font>
    <font>
      <b/>
      <sz val="11"/>
      <color theme="1"/>
      <name val="Times New Roman"/>
      <family val="1"/>
      <charset val="238"/>
    </font>
    <font>
      <sz val="8"/>
      <color rgb="FF000000"/>
      <name val="Segoe UI"/>
      <family val="2"/>
      <charset val="238"/>
    </font>
    <font>
      <b/>
      <sz val="12"/>
      <color theme="1"/>
      <name val="Arial"/>
      <family val="2"/>
      <charset val="238"/>
    </font>
    <font>
      <b/>
      <sz val="10"/>
      <color theme="1"/>
      <name val="Arial"/>
      <family val="2"/>
      <charset val="238"/>
    </font>
    <font>
      <sz val="9"/>
      <color theme="1"/>
      <name val="Arial"/>
      <family val="2"/>
      <charset val="238"/>
    </font>
    <font>
      <sz val="11"/>
      <color theme="1"/>
      <name val="Arial"/>
      <family val="2"/>
      <charset val="238"/>
    </font>
    <font>
      <b/>
      <vertAlign val="superscript"/>
      <sz val="10"/>
      <color theme="1"/>
      <name val="Arial"/>
      <family val="2"/>
      <charset val="238"/>
    </font>
    <font>
      <sz val="10"/>
      <color rgb="FF000000"/>
      <name val="Times New Roman"/>
      <family val="2"/>
      <charset val="23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A6A6A6"/>
        <bgColor indexed="64"/>
      </patternFill>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34998626667073579"/>
        <bgColor indexed="64"/>
      </patternFill>
    </fill>
  </fills>
  <borders count="63">
    <border>
      <left/>
      <right/>
      <top/>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diagonalUp="1" diagonalDown="1">
      <left/>
      <right style="medium">
        <color indexed="64"/>
      </right>
      <top/>
      <bottom style="medium">
        <color indexed="64"/>
      </bottom>
      <diagonal style="thin">
        <color indexed="64"/>
      </diagonal>
    </border>
    <border>
      <left/>
      <right style="medium">
        <color indexed="64"/>
      </right>
      <top/>
      <bottom/>
      <diagonal/>
    </border>
    <border diagonalUp="1" diagonalDown="1">
      <left style="medium">
        <color indexed="64"/>
      </left>
      <right style="medium">
        <color indexed="64"/>
      </right>
      <top style="medium">
        <color indexed="64"/>
      </top>
      <bottom/>
      <diagonal style="thin">
        <color indexed="64"/>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bottom/>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hair">
        <color indexed="64"/>
      </bottom>
      <diagonal/>
    </border>
    <border diagonalUp="1" diagonalDown="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style="medium">
        <color indexed="64"/>
      </bottom>
      <diagonal/>
    </border>
    <border diagonalUp="1" diagonalDown="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Up="1" diagonalDown="1">
      <left style="thin">
        <color indexed="64"/>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diagonalUp="1" diagonalDown="1">
      <left/>
      <right style="medium">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diagonal style="thin">
        <color indexed="64"/>
      </diagonal>
    </border>
    <border>
      <left style="medium">
        <color indexed="64"/>
      </left>
      <right style="thin">
        <color indexed="64"/>
      </right>
      <top/>
      <bottom style="thin">
        <color indexed="64"/>
      </bottom>
      <diagonal/>
    </border>
    <border diagonalUp="1" diagonalDown="1">
      <left style="thin">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Up="1" diagonalDown="1">
      <left style="thin">
        <color indexed="64"/>
      </left>
      <right style="medium">
        <color indexed="64"/>
      </right>
      <top style="medium">
        <color indexed="64"/>
      </top>
      <bottom style="medium">
        <color indexed="64"/>
      </bottom>
      <diagonal style="thin">
        <color indexed="64"/>
      </diagonal>
    </border>
  </borders>
  <cellStyleXfs count="1">
    <xf numFmtId="0" fontId="0" fillId="0" borderId="0"/>
  </cellStyleXfs>
  <cellXfs count="214">
    <xf numFmtId="0" fontId="0" fillId="0" borderId="0" xfId="0"/>
    <xf numFmtId="0" fontId="0" fillId="2" borderId="0" xfId="0" applyFill="1"/>
    <xf numFmtId="0" fontId="1" fillId="2" borderId="0" xfId="0" applyFont="1" applyFill="1"/>
    <xf numFmtId="0" fontId="3" fillId="2" borderId="0" xfId="0" applyFont="1" applyFill="1" applyAlignment="1">
      <alignment vertical="center" wrapText="1"/>
    </xf>
    <xf numFmtId="0" fontId="1" fillId="2" borderId="0" xfId="0" applyFont="1" applyFill="1" applyAlignment="1">
      <alignment horizontal="center"/>
    </xf>
    <xf numFmtId="0" fontId="0" fillId="2" borderId="0" xfId="0" applyFill="1" applyAlignment="1">
      <alignment horizontal="right" vertical="top"/>
    </xf>
    <xf numFmtId="0" fontId="4" fillId="2" borderId="0" xfId="0" applyFont="1" applyFill="1" applyAlignment="1">
      <alignment horizontal="justify" vertical="center"/>
    </xf>
    <xf numFmtId="1" fontId="7" fillId="3" borderId="7" xfId="0" applyNumberFormat="1"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4" borderId="10" xfId="0" applyFont="1" applyFill="1" applyBorder="1" applyAlignment="1">
      <alignment horizontal="center" vertical="center" wrapText="1"/>
    </xf>
    <xf numFmtId="1" fontId="7" fillId="3" borderId="6" xfId="0" applyNumberFormat="1" applyFont="1" applyFill="1" applyBorder="1" applyAlignment="1">
      <alignment horizontal="center" vertical="center" wrapText="1"/>
    </xf>
    <xf numFmtId="0" fontId="7" fillId="4" borderId="11" xfId="0"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6" fillId="4" borderId="13" xfId="0" applyFont="1" applyFill="1" applyBorder="1" applyAlignment="1">
      <alignment horizontal="center" vertical="center" wrapText="1"/>
    </xf>
    <xf numFmtId="1" fontId="7" fillId="3" borderId="12" xfId="0" applyNumberFormat="1" applyFont="1" applyFill="1" applyBorder="1" applyAlignment="1">
      <alignment horizontal="center" vertical="center" wrapText="1"/>
    </xf>
    <xf numFmtId="0" fontId="7"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1" fontId="7" fillId="3" borderId="5" xfId="0" applyNumberFormat="1" applyFont="1" applyFill="1" applyBorder="1" applyAlignment="1">
      <alignment horizontal="center" vertical="center" wrapText="1"/>
    </xf>
    <xf numFmtId="0" fontId="7" fillId="4" borderId="14" xfId="0" applyFont="1" applyFill="1" applyBorder="1" applyAlignment="1">
      <alignment horizontal="center" vertical="center" wrapText="1"/>
    </xf>
    <xf numFmtId="44" fontId="7" fillId="3" borderId="6" xfId="0" applyNumberFormat="1" applyFont="1" applyFill="1" applyBorder="1" applyAlignment="1">
      <alignment horizontal="center" vertical="center" wrapText="1"/>
    </xf>
    <xf numFmtId="44" fontId="7" fillId="3" borderId="5" xfId="0" applyNumberFormat="1" applyFont="1" applyFill="1" applyBorder="1" applyAlignment="1">
      <alignment horizontal="center" vertical="center" wrapText="1"/>
    </xf>
    <xf numFmtId="0" fontId="8" fillId="2" borderId="0" xfId="0" applyFont="1" applyFill="1" applyAlignment="1">
      <alignment horizontal="justify" vertical="center"/>
    </xf>
    <xf numFmtId="0" fontId="9" fillId="2" borderId="0" xfId="0" applyFont="1" applyFill="1"/>
    <xf numFmtId="0" fontId="5" fillId="0" borderId="0" xfId="0" applyFont="1"/>
    <xf numFmtId="0" fontId="9" fillId="0" borderId="0" xfId="0" applyFont="1"/>
    <xf numFmtId="0" fontId="10" fillId="2" borderId="0" xfId="0" applyFont="1" applyFill="1" applyAlignment="1">
      <alignment horizontal="right" vertical="top"/>
    </xf>
    <xf numFmtId="49" fontId="0" fillId="2" borderId="0" xfId="0" applyNumberFormat="1" applyFill="1"/>
    <xf numFmtId="0" fontId="0" fillId="2" borderId="0" xfId="0" applyFill="1" applyAlignment="1">
      <alignment horizontal="center"/>
    </xf>
    <xf numFmtId="0" fontId="11" fillId="0" borderId="0" xfId="0" applyFont="1"/>
    <xf numFmtId="0" fontId="9" fillId="0" borderId="0" xfId="0" applyFont="1" applyFill="1" applyBorder="1" applyAlignment="1">
      <alignment horizontal="center" vertical="center"/>
    </xf>
    <xf numFmtId="4" fontId="9" fillId="6" borderId="15" xfId="0" applyNumberFormat="1" applyFont="1" applyFill="1" applyBorder="1" applyAlignment="1">
      <alignment horizontal="center" vertical="center"/>
    </xf>
    <xf numFmtId="4" fontId="9" fillId="7" borderId="15" xfId="0" applyNumberFormat="1" applyFont="1" applyFill="1" applyBorder="1" applyAlignment="1">
      <alignment horizontal="center" vertical="center"/>
    </xf>
    <xf numFmtId="0" fontId="9" fillId="2" borderId="15" xfId="0" applyFont="1" applyFill="1" applyBorder="1" applyAlignment="1">
      <alignment horizontal="center" vertical="center"/>
    </xf>
    <xf numFmtId="0" fontId="11" fillId="0" borderId="0" xfId="0" applyFont="1" applyFill="1"/>
    <xf numFmtId="0" fontId="9" fillId="6" borderId="15" xfId="0" applyFont="1" applyFill="1" applyBorder="1" applyAlignment="1">
      <alignment horizontal="center" vertical="center"/>
    </xf>
    <xf numFmtId="0" fontId="9" fillId="6" borderId="16"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9" fillId="2" borderId="15" xfId="0" applyFont="1" applyFill="1" applyBorder="1" applyAlignment="1">
      <alignment horizontal="center" vertical="center" wrapText="1"/>
    </xf>
    <xf numFmtId="0" fontId="9" fillId="6" borderId="17" xfId="0" applyFont="1" applyFill="1" applyBorder="1" applyAlignment="1">
      <alignment horizontal="center" vertical="center"/>
    </xf>
    <xf numFmtId="0" fontId="9" fillId="7" borderId="17" xfId="0" applyFont="1" applyFill="1" applyBorder="1" applyAlignment="1">
      <alignment horizontal="center" vertical="center"/>
    </xf>
    <xf numFmtId="0" fontId="9" fillId="2" borderId="17" xfId="0" applyFont="1" applyFill="1" applyBorder="1" applyAlignment="1">
      <alignment horizontal="center" vertical="center" wrapText="1"/>
    </xf>
    <xf numFmtId="0" fontId="12" fillId="2" borderId="18" xfId="0" applyFont="1" applyFill="1" applyBorder="1" applyAlignment="1">
      <alignment horizontal="center" vertical="center"/>
    </xf>
    <xf numFmtId="0" fontId="12" fillId="6" borderId="19" xfId="0" applyFont="1" applyFill="1" applyBorder="1" applyAlignment="1">
      <alignment horizontal="center" vertical="center"/>
    </xf>
    <xf numFmtId="0" fontId="12" fillId="7"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6" borderId="15" xfId="0" applyFont="1" applyFill="1" applyBorder="1" applyAlignment="1">
      <alignment horizontal="center" vertical="center"/>
    </xf>
    <xf numFmtId="0" fontId="12" fillId="7" borderId="15"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2" fillId="6" borderId="24" xfId="0" applyFont="1" applyFill="1" applyBorder="1" applyAlignment="1">
      <alignment horizontal="center" vertical="center"/>
    </xf>
    <xf numFmtId="0" fontId="12" fillId="7" borderId="24" xfId="0" applyFont="1" applyFill="1" applyBorder="1" applyAlignment="1">
      <alignment horizontal="center" vertical="center"/>
    </xf>
    <xf numFmtId="0" fontId="12" fillId="2" borderId="25" xfId="0" applyFont="1" applyFill="1" applyBorder="1" applyAlignment="1">
      <alignment horizontal="center" vertical="center"/>
    </xf>
    <xf numFmtId="0" fontId="9" fillId="2" borderId="18" xfId="0" applyFont="1" applyFill="1" applyBorder="1" applyAlignment="1">
      <alignment horizontal="center" vertical="center"/>
    </xf>
    <xf numFmtId="4" fontId="9" fillId="6" borderId="19" xfId="0" applyNumberFormat="1" applyFont="1" applyFill="1" applyBorder="1" applyAlignment="1">
      <alignment horizontal="center" vertical="center"/>
    </xf>
    <xf numFmtId="4" fontId="9" fillId="7" borderId="19" xfId="0" applyNumberFormat="1" applyFont="1" applyFill="1" applyBorder="1" applyAlignment="1">
      <alignment horizontal="center" vertical="center"/>
    </xf>
    <xf numFmtId="4" fontId="9" fillId="0" borderId="20" xfId="0" applyNumberFormat="1" applyFont="1" applyBorder="1" applyAlignment="1">
      <alignment horizontal="center" vertical="center"/>
    </xf>
    <xf numFmtId="0" fontId="9" fillId="2" borderId="21" xfId="0" applyFont="1" applyFill="1" applyBorder="1" applyAlignment="1">
      <alignment horizontal="center" vertical="center"/>
    </xf>
    <xf numFmtId="4" fontId="9" fillId="0" borderId="22" xfId="0" applyNumberFormat="1" applyFont="1" applyBorder="1" applyAlignment="1">
      <alignment horizontal="center" vertical="center"/>
    </xf>
    <xf numFmtId="0" fontId="9" fillId="2" borderId="23" xfId="0" applyFont="1" applyFill="1" applyBorder="1" applyAlignment="1">
      <alignment horizontal="center" vertical="center"/>
    </xf>
    <xf numFmtId="4" fontId="9" fillId="6" borderId="24" xfId="0" applyNumberFormat="1" applyFont="1" applyFill="1" applyBorder="1" applyAlignment="1">
      <alignment horizontal="center" vertical="center"/>
    </xf>
    <xf numFmtId="4" fontId="9" fillId="7" borderId="24" xfId="0" applyNumberFormat="1" applyFont="1" applyFill="1" applyBorder="1" applyAlignment="1">
      <alignment horizontal="center" vertical="center"/>
    </xf>
    <xf numFmtId="4" fontId="9" fillId="0" borderId="25" xfId="0" applyNumberFormat="1" applyFont="1" applyBorder="1" applyAlignment="1">
      <alignment horizontal="center" vertical="center"/>
    </xf>
    <xf numFmtId="4" fontId="9" fillId="6" borderId="16" xfId="0" applyNumberFormat="1" applyFont="1" applyFill="1" applyBorder="1" applyAlignment="1">
      <alignment horizontal="center" vertical="center"/>
    </xf>
    <xf numFmtId="4" fontId="9" fillId="7" borderId="16" xfId="0" applyNumberFormat="1" applyFont="1" applyFill="1" applyBorder="1" applyAlignment="1">
      <alignment horizontal="center" vertical="center"/>
    </xf>
    <xf numFmtId="0" fontId="6" fillId="0" borderId="15" xfId="0" applyFont="1" applyBorder="1" applyAlignment="1">
      <alignment horizontal="justify" vertical="center"/>
    </xf>
    <xf numFmtId="0" fontId="6" fillId="0" borderId="15" xfId="0" applyFont="1" applyBorder="1" applyAlignment="1">
      <alignment horizontal="justify" vertical="center" wrapText="1"/>
    </xf>
    <xf numFmtId="0" fontId="0" fillId="0" borderId="0" xfId="0" applyFill="1"/>
    <xf numFmtId="0" fontId="2" fillId="0" borderId="0" xfId="0" applyFont="1" applyFill="1"/>
    <xf numFmtId="3" fontId="7" fillId="4" borderId="26" xfId="0" applyNumberFormat="1" applyFont="1" applyFill="1" applyBorder="1" applyAlignment="1">
      <alignment horizontal="center" vertical="center" wrapText="1"/>
    </xf>
    <xf numFmtId="3" fontId="6" fillId="4" borderId="26" xfId="0" applyNumberFormat="1" applyFont="1" applyFill="1" applyBorder="1" applyAlignment="1">
      <alignment horizontal="center" vertical="center" wrapText="1"/>
    </xf>
    <xf numFmtId="3" fontId="7" fillId="2" borderId="15" xfId="0" applyNumberFormat="1" applyFont="1" applyFill="1" applyBorder="1" applyAlignment="1">
      <alignment horizontal="center" vertical="center" wrapText="1"/>
    </xf>
    <xf numFmtId="1" fontId="7" fillId="2" borderId="7" xfId="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1" fontId="7" fillId="2" borderId="6"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44" fontId="7" fillId="2" borderId="6" xfId="0" applyNumberFormat="1" applyFont="1" applyFill="1" applyBorder="1" applyAlignment="1">
      <alignment horizontal="center" vertical="center" wrapText="1"/>
    </xf>
    <xf numFmtId="0" fontId="11" fillId="2" borderId="0" xfId="0" applyFont="1" applyFill="1"/>
    <xf numFmtId="3" fontId="7" fillId="0" borderId="15" xfId="0" applyNumberFormat="1" applyFont="1" applyFill="1" applyBorder="1" applyAlignment="1">
      <alignment horizontal="center" vertical="center" wrapText="1"/>
    </xf>
    <xf numFmtId="3" fontId="7" fillId="8" borderId="26" xfId="0" applyNumberFormat="1" applyFont="1" applyFill="1" applyBorder="1" applyAlignment="1">
      <alignment horizontal="center" vertical="center" wrapText="1"/>
    </xf>
    <xf numFmtId="164" fontId="7" fillId="8" borderId="26" xfId="0" applyNumberFormat="1" applyFont="1" applyFill="1" applyBorder="1" applyAlignment="1">
      <alignment horizontal="center" vertical="center" wrapText="1"/>
    </xf>
    <xf numFmtId="164" fontId="7" fillId="2" borderId="15" xfId="0" applyNumberFormat="1" applyFont="1" applyFill="1" applyBorder="1" applyAlignment="1">
      <alignment horizontal="center" vertical="center" wrapText="1"/>
    </xf>
    <xf numFmtId="164" fontId="7" fillId="0" borderId="15" xfId="0" applyNumberFormat="1" applyFont="1" applyBorder="1" applyAlignment="1">
      <alignment horizontal="center" vertical="center" wrapText="1"/>
    </xf>
    <xf numFmtId="164" fontId="7" fillId="8" borderId="26" xfId="0" applyNumberFormat="1" applyFont="1" applyFill="1" applyBorder="1" applyAlignment="1" applyProtection="1">
      <alignment horizontal="center" vertical="center" wrapText="1"/>
    </xf>
    <xf numFmtId="164" fontId="7" fillId="2" borderId="15" xfId="0" applyNumberFormat="1" applyFont="1" applyFill="1" applyBorder="1" applyAlignment="1" applyProtection="1">
      <alignment horizontal="center" vertical="center" wrapText="1"/>
    </xf>
    <xf numFmtId="164" fontId="7" fillId="5" borderId="15" xfId="0" applyNumberFormat="1" applyFont="1" applyFill="1" applyBorder="1" applyAlignment="1">
      <alignment horizontal="center" vertical="center" wrapText="1"/>
    </xf>
    <xf numFmtId="164" fontId="7" fillId="4" borderId="26" xfId="0" applyNumberFormat="1" applyFont="1" applyFill="1" applyBorder="1" applyAlignment="1">
      <alignment horizontal="center" vertical="center" wrapText="1"/>
    </xf>
    <xf numFmtId="0" fontId="6" fillId="0" borderId="15" xfId="0" applyFont="1" applyBorder="1" applyAlignment="1">
      <alignment horizontal="center" vertical="center" wrapText="1"/>
    </xf>
    <xf numFmtId="0" fontId="0" fillId="2" borderId="0" xfId="0" applyFill="1" applyBorder="1"/>
    <xf numFmtId="0" fontId="1" fillId="0" borderId="0" xfId="0" applyFont="1" applyBorder="1" applyAlignment="1">
      <alignment vertical="top"/>
    </xf>
    <xf numFmtId="0" fontId="0" fillId="0" borderId="0" xfId="0" applyBorder="1" applyAlignment="1">
      <alignment vertical="top"/>
    </xf>
    <xf numFmtId="0" fontId="0" fillId="2" borderId="0" xfId="0" applyFill="1" applyBorder="1" applyAlignment="1">
      <alignment vertical="top"/>
    </xf>
    <xf numFmtId="0" fontId="0" fillId="0" borderId="0" xfId="0" applyBorder="1"/>
    <xf numFmtId="0" fontId="0" fillId="2" borderId="0" xfId="0" applyFill="1" applyAlignment="1">
      <alignment vertical="top"/>
    </xf>
    <xf numFmtId="0" fontId="1" fillId="2" borderId="0" xfId="0" applyFont="1" applyFill="1" applyAlignment="1">
      <alignment wrapText="1"/>
    </xf>
    <xf numFmtId="0" fontId="1" fillId="0" borderId="0" xfId="0" applyFont="1" applyBorder="1"/>
    <xf numFmtId="49" fontId="0" fillId="2" borderId="0" xfId="0" applyNumberFormat="1" applyFill="1" applyAlignment="1">
      <alignment wrapText="1"/>
    </xf>
    <xf numFmtId="0" fontId="17" fillId="0" borderId="5" xfId="0" applyFont="1" applyBorder="1" applyAlignment="1">
      <alignment horizontal="center" vertical="center"/>
    </xf>
    <xf numFmtId="0" fontId="19" fillId="0" borderId="5" xfId="0" applyFont="1" applyBorder="1" applyAlignment="1" applyProtection="1">
      <alignment horizontal="center" vertical="center"/>
      <protection locked="0"/>
    </xf>
    <xf numFmtId="0" fontId="18" fillId="0" borderId="0" xfId="0" applyFont="1" applyBorder="1" applyAlignment="1">
      <alignment vertical="center"/>
    </xf>
    <xf numFmtId="0" fontId="17" fillId="2" borderId="16" xfId="0" applyFont="1" applyFill="1" applyBorder="1" applyAlignment="1">
      <alignment horizontal="center" vertical="center"/>
    </xf>
    <xf numFmtId="165" fontId="0" fillId="0" borderId="36" xfId="0" applyNumberFormat="1" applyFill="1" applyBorder="1" applyAlignment="1">
      <alignment horizontal="center"/>
    </xf>
    <xf numFmtId="0" fontId="0" fillId="2" borderId="0" xfId="0" applyFill="1" applyAlignment="1">
      <alignment horizontal="center"/>
    </xf>
    <xf numFmtId="49" fontId="0" fillId="0" borderId="0" xfId="0" applyNumberFormat="1" applyFill="1"/>
    <xf numFmtId="49" fontId="0" fillId="0" borderId="0" xfId="0" applyNumberFormat="1"/>
    <xf numFmtId="0" fontId="21" fillId="0" borderId="0" xfId="0" applyFont="1" applyAlignment="1">
      <alignment vertical="top"/>
    </xf>
    <xf numFmtId="0" fontId="1" fillId="2" borderId="0" xfId="0" applyFont="1" applyFill="1" applyAlignment="1">
      <alignment horizontal="center"/>
    </xf>
    <xf numFmtId="0" fontId="17" fillId="2" borderId="15" xfId="0" applyFont="1" applyFill="1" applyBorder="1" applyAlignment="1">
      <alignment horizontal="center" vertical="center"/>
    </xf>
    <xf numFmtId="0" fontId="13" fillId="0" borderId="0" xfId="0" applyFont="1" applyFill="1" applyAlignment="1">
      <alignment horizontal="right" wrapText="1"/>
    </xf>
    <xf numFmtId="0" fontId="13" fillId="0" borderId="0" xfId="0" applyFont="1" applyFill="1" applyBorder="1" applyAlignment="1">
      <alignment horizontal="right" wrapText="1"/>
    </xf>
    <xf numFmtId="0" fontId="9" fillId="2" borderId="0" xfId="0" applyFont="1" applyFill="1" applyBorder="1" applyAlignment="1">
      <alignment horizontal="left" vertical="top"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justify" vertical="center" wrapText="1"/>
    </xf>
    <xf numFmtId="164" fontId="7" fillId="2" borderId="0" xfId="0" applyNumberFormat="1" applyFont="1" applyFill="1" applyBorder="1" applyAlignment="1">
      <alignment horizontal="center" vertical="center" wrapText="1"/>
    </xf>
    <xf numFmtId="164" fontId="7" fillId="8" borderId="37" xfId="0" applyNumberFormat="1" applyFont="1" applyFill="1" applyBorder="1" applyAlignment="1">
      <alignment horizontal="center" vertical="center" wrapText="1"/>
    </xf>
    <xf numFmtId="0" fontId="6" fillId="0" borderId="38" xfId="0" applyFont="1" applyBorder="1" applyAlignment="1">
      <alignment horizontal="center" vertical="center" wrapText="1"/>
    </xf>
    <xf numFmtId="164" fontId="7" fillId="8" borderId="39" xfId="0" applyNumberFormat="1" applyFont="1" applyFill="1" applyBorder="1" applyAlignment="1">
      <alignment horizontal="center" vertical="center" wrapText="1"/>
    </xf>
    <xf numFmtId="164" fontId="7" fillId="0" borderId="40"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7" fillId="4" borderId="47" xfId="0" applyFont="1" applyFill="1" applyBorder="1" applyAlignment="1">
      <alignment horizontal="center" vertical="center" wrapText="1"/>
    </xf>
    <xf numFmtId="164" fontId="7" fillId="0" borderId="22" xfId="0" applyNumberFormat="1" applyFont="1" applyBorder="1" applyAlignment="1">
      <alignment horizontal="center" vertical="center" wrapText="1"/>
    </xf>
    <xf numFmtId="164" fontId="7" fillId="5" borderId="22" xfId="0" applyNumberFormat="1"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justify" vertical="center" wrapText="1"/>
    </xf>
    <xf numFmtId="164" fontId="7" fillId="8" borderId="48" xfId="0" applyNumberFormat="1" applyFont="1" applyFill="1" applyBorder="1" applyAlignment="1">
      <alignment horizontal="center" vertical="center" wrapText="1"/>
    </xf>
    <xf numFmtId="0" fontId="6" fillId="0" borderId="49" xfId="0" applyFont="1" applyBorder="1" applyAlignment="1">
      <alignment horizontal="center" vertical="center" wrapText="1"/>
    </xf>
    <xf numFmtId="164" fontId="7" fillId="0" borderId="50" xfId="0" applyNumberFormat="1" applyFont="1" applyBorder="1" applyAlignment="1">
      <alignment horizontal="center" vertical="center" wrapText="1"/>
    </xf>
    <xf numFmtId="164" fontId="7" fillId="8" borderId="48" xfId="0" applyNumberFormat="1" applyFont="1" applyFill="1" applyBorder="1" applyAlignment="1" applyProtection="1">
      <alignment horizontal="center" vertical="center" wrapText="1"/>
    </xf>
    <xf numFmtId="164" fontId="7" fillId="0" borderId="25" xfId="0" applyNumberFormat="1" applyFont="1" applyBorder="1" applyAlignment="1">
      <alignment horizontal="center" vertical="center" wrapText="1"/>
    </xf>
    <xf numFmtId="164" fontId="14" fillId="0" borderId="0" xfId="0" applyNumberFormat="1" applyFont="1" applyBorder="1" applyAlignment="1">
      <alignment horizontal="center" vertical="center"/>
    </xf>
    <xf numFmtId="0" fontId="6" fillId="0" borderId="15" xfId="0" applyFont="1" applyBorder="1" applyAlignment="1">
      <alignment horizontal="left" vertical="center" wrapText="1"/>
    </xf>
    <xf numFmtId="164" fontId="7" fillId="5" borderId="51" xfId="0" applyNumberFormat="1" applyFont="1" applyFill="1" applyBorder="1" applyAlignment="1">
      <alignment horizontal="center" vertical="center" wrapText="1"/>
    </xf>
    <xf numFmtId="164" fontId="7" fillId="5" borderId="52" xfId="0" applyNumberFormat="1" applyFont="1" applyFill="1" applyBorder="1" applyAlignment="1">
      <alignment horizontal="center" vertical="center" wrapText="1"/>
    </xf>
    <xf numFmtId="0" fontId="17" fillId="2" borderId="22" xfId="0" applyFont="1" applyFill="1" applyBorder="1" applyAlignment="1">
      <alignment horizontal="center" vertical="center"/>
    </xf>
    <xf numFmtId="3" fontId="7" fillId="8" borderId="47" xfId="0" applyNumberFormat="1" applyFont="1" applyFill="1" applyBorder="1" applyAlignment="1">
      <alignment horizontal="center" vertical="center" wrapText="1"/>
    </xf>
    <xf numFmtId="3" fontId="7" fillId="0" borderId="22" xfId="0" applyNumberFormat="1" applyFont="1" applyFill="1" applyBorder="1" applyAlignment="1">
      <alignment horizontal="center" vertical="center" wrapText="1"/>
    </xf>
    <xf numFmtId="164" fontId="7" fillId="2" borderId="22" xfId="0" applyNumberFormat="1" applyFont="1" applyFill="1" applyBorder="1" applyAlignment="1" applyProtection="1">
      <alignment horizontal="center" vertical="center" wrapText="1"/>
    </xf>
    <xf numFmtId="164" fontId="7" fillId="2" borderId="22" xfId="0" applyNumberFormat="1" applyFont="1" applyFill="1" applyBorder="1" applyAlignment="1">
      <alignment horizontal="center" vertical="center" wrapText="1"/>
    </xf>
    <xf numFmtId="164" fontId="7" fillId="8" borderId="47" xfId="0" applyNumberFormat="1" applyFont="1" applyFill="1" applyBorder="1" applyAlignment="1">
      <alignment horizontal="center" vertical="center" wrapText="1"/>
    </xf>
    <xf numFmtId="164" fontId="7" fillId="8" borderId="53" xfId="0" applyNumberFormat="1" applyFont="1" applyFill="1" applyBorder="1" applyAlignment="1">
      <alignment horizontal="center" vertical="center" wrapText="1"/>
    </xf>
    <xf numFmtId="164" fontId="14" fillId="0" borderId="54" xfId="0" applyNumberFormat="1" applyFont="1" applyFill="1" applyBorder="1" applyAlignment="1">
      <alignment horizontal="center" vertical="center"/>
    </xf>
    <xf numFmtId="164" fontId="14" fillId="0" borderId="55" xfId="0" applyNumberFormat="1" applyFont="1" applyFill="1" applyBorder="1" applyAlignment="1">
      <alignment horizontal="center" vertical="center"/>
    </xf>
    <xf numFmtId="164" fontId="14" fillId="0" borderId="5" xfId="0" applyNumberFormat="1" applyFont="1" applyBorder="1" applyAlignment="1">
      <alignment horizontal="center" vertical="center"/>
    </xf>
    <xf numFmtId="0" fontId="6" fillId="0" borderId="5" xfId="0" applyFont="1" applyBorder="1" applyAlignment="1">
      <alignment vertical="center" wrapText="1"/>
    </xf>
    <xf numFmtId="0" fontId="6" fillId="0" borderId="32" xfId="0" applyFont="1" applyBorder="1"/>
    <xf numFmtId="0" fontId="0" fillId="2" borderId="0" xfId="0" applyFill="1" applyAlignment="1">
      <alignment horizontal="center"/>
    </xf>
    <xf numFmtId="0" fontId="17" fillId="2" borderId="15" xfId="0" applyFont="1" applyFill="1" applyBorder="1" applyAlignment="1">
      <alignment horizontal="center" vertical="center"/>
    </xf>
    <xf numFmtId="0" fontId="6" fillId="0" borderId="51" xfId="0" applyFont="1" applyBorder="1" applyAlignment="1">
      <alignment horizontal="center" vertical="center" wrapText="1"/>
    </xf>
    <xf numFmtId="0" fontId="7" fillId="4" borderId="57" xfId="0" applyFont="1" applyFill="1" applyBorder="1" applyAlignment="1">
      <alignment horizontal="center" vertical="center" wrapText="1"/>
    </xf>
    <xf numFmtId="164" fontId="7" fillId="0" borderId="51" xfId="0" applyNumberFormat="1" applyFont="1" applyBorder="1" applyAlignment="1">
      <alignment horizontal="center" vertical="center" wrapText="1"/>
    </xf>
    <xf numFmtId="0" fontId="0" fillId="2" borderId="0" xfId="0" applyFill="1" applyBorder="1" applyAlignment="1">
      <alignment horizontal="center"/>
    </xf>
    <xf numFmtId="164" fontId="14" fillId="2" borderId="0" xfId="0" applyNumberFormat="1" applyFont="1" applyFill="1" applyBorder="1" applyAlignment="1">
      <alignment horizontal="center" vertical="center"/>
    </xf>
    <xf numFmtId="164" fontId="14" fillId="2" borderId="5" xfId="0" applyNumberFormat="1" applyFont="1" applyFill="1" applyBorder="1" applyAlignment="1">
      <alignment horizontal="center" vertical="center"/>
    </xf>
    <xf numFmtId="0" fontId="6" fillId="0" borderId="15" xfId="0" applyFont="1" applyBorder="1" applyAlignment="1">
      <alignment horizontal="left" vertical="top" wrapText="1"/>
    </xf>
    <xf numFmtId="0" fontId="0" fillId="2" borderId="0" xfId="0" applyFill="1" applyAlignment="1">
      <alignment wrapText="1"/>
    </xf>
    <xf numFmtId="0" fontId="0" fillId="2" borderId="0" xfId="0" applyFill="1" applyAlignment="1"/>
    <xf numFmtId="0" fontId="6" fillId="0" borderId="17" xfId="0" applyFont="1" applyBorder="1" applyAlignment="1">
      <alignment horizontal="justify" vertical="center" wrapText="1"/>
    </xf>
    <xf numFmtId="3" fontId="7" fillId="2" borderId="17" xfId="0" applyNumberFormat="1" applyFont="1" applyFill="1" applyBorder="1" applyAlignment="1">
      <alignment horizontal="center" vertical="center" wrapText="1"/>
    </xf>
    <xf numFmtId="0" fontId="7" fillId="4" borderId="58" xfId="0" applyFont="1" applyFill="1" applyBorder="1" applyAlignment="1">
      <alignment horizontal="center" vertical="center" wrapText="1"/>
    </xf>
    <xf numFmtId="0" fontId="6" fillId="0" borderId="59" xfId="0" applyFont="1" applyBorder="1" applyAlignment="1">
      <alignment horizontal="center" vertical="center" wrapText="1"/>
    </xf>
    <xf numFmtId="0" fontId="6" fillId="0" borderId="35" xfId="0" applyFont="1" applyBorder="1" applyAlignment="1">
      <alignment horizontal="justify" vertical="center" wrapText="1"/>
    </xf>
    <xf numFmtId="3" fontId="7" fillId="2" borderId="35" xfId="0" applyNumberFormat="1" applyFont="1" applyFill="1" applyBorder="1" applyAlignment="1">
      <alignment horizontal="center" vertical="center" wrapText="1"/>
    </xf>
    <xf numFmtId="0" fontId="7" fillId="4" borderId="60" xfId="0" applyFont="1" applyFill="1" applyBorder="1" applyAlignment="1">
      <alignment horizontal="center" vertical="center" wrapText="1"/>
    </xf>
    <xf numFmtId="0" fontId="6" fillId="0" borderId="61" xfId="0" applyFont="1" applyBorder="1" applyAlignment="1">
      <alignment horizontal="justify" vertical="center" wrapText="1"/>
    </xf>
    <xf numFmtId="3" fontId="7" fillId="2" borderId="61" xfId="0" applyNumberFormat="1" applyFont="1" applyFill="1" applyBorder="1" applyAlignment="1">
      <alignment horizontal="center" vertical="center" wrapText="1"/>
    </xf>
    <xf numFmtId="0" fontId="7" fillId="4" borderId="62" xfId="0" applyFont="1" applyFill="1" applyBorder="1" applyAlignment="1">
      <alignment horizontal="center" vertical="center" wrapText="1"/>
    </xf>
    <xf numFmtId="164" fontId="7" fillId="4" borderId="39" xfId="0" applyNumberFormat="1" applyFont="1" applyFill="1" applyBorder="1" applyAlignment="1">
      <alignment horizontal="center" vertical="center" wrapText="1"/>
    </xf>
    <xf numFmtId="0" fontId="0" fillId="2" borderId="0" xfId="0" applyFill="1" applyAlignment="1">
      <alignment horizontal="center"/>
    </xf>
    <xf numFmtId="0" fontId="2" fillId="0" borderId="0" xfId="0" applyFont="1" applyBorder="1" applyAlignment="1">
      <alignment horizontal="center" wrapText="1"/>
    </xf>
    <xf numFmtId="49" fontId="16" fillId="0" borderId="28" xfId="0" applyNumberFormat="1" applyFont="1" applyBorder="1" applyAlignment="1" applyProtection="1">
      <alignment horizontal="center" vertical="center" wrapText="1"/>
      <protection locked="0"/>
    </xf>
    <xf numFmtId="49" fontId="16" fillId="0" borderId="29" xfId="0" applyNumberFormat="1" applyFont="1" applyBorder="1" applyAlignment="1" applyProtection="1">
      <alignment horizontal="center" vertical="center" wrapText="1"/>
      <protection locked="0"/>
    </xf>
    <xf numFmtId="49" fontId="16" fillId="0" borderId="30" xfId="0" applyNumberFormat="1" applyFont="1" applyBorder="1" applyAlignment="1" applyProtection="1">
      <alignment horizontal="center" vertical="center" wrapText="1"/>
      <protection locked="0"/>
    </xf>
    <xf numFmtId="49" fontId="0" fillId="0" borderId="31"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7" xfId="0" applyNumberFormat="1" applyBorder="1" applyAlignment="1">
      <alignment horizontal="center" vertical="center" wrapText="1"/>
    </xf>
    <xf numFmtId="1" fontId="16" fillId="0" borderId="33" xfId="0" applyNumberFormat="1" applyFont="1" applyBorder="1" applyAlignment="1">
      <alignment horizontal="center" vertical="center"/>
    </xf>
    <xf numFmtId="1" fontId="16" fillId="0" borderId="34" xfId="0" applyNumberFormat="1" applyFont="1" applyBorder="1" applyAlignment="1">
      <alignment horizontal="center" vertical="center"/>
    </xf>
    <xf numFmtId="1" fontId="16" fillId="0" borderId="1" xfId="0" applyNumberFormat="1" applyFont="1" applyBorder="1" applyAlignment="1">
      <alignment horizontal="center" vertical="center"/>
    </xf>
    <xf numFmtId="0" fontId="18" fillId="0" borderId="0" xfId="0" applyFont="1" applyBorder="1" applyAlignment="1">
      <alignment horizontal="left" vertical="center"/>
    </xf>
    <xf numFmtId="0" fontId="7" fillId="0" borderId="0" xfId="0" applyFont="1" applyFill="1" applyAlignment="1">
      <alignment horizontal="center" wrapText="1"/>
    </xf>
    <xf numFmtId="0" fontId="7" fillId="0" borderId="0" xfId="0" applyFont="1" applyFill="1" applyBorder="1" applyAlignment="1">
      <alignment horizontal="center" wrapText="1"/>
    </xf>
    <xf numFmtId="0" fontId="1" fillId="2" borderId="0" xfId="0" applyFont="1" applyFill="1" applyBorder="1" applyAlignment="1">
      <alignment horizontal="center"/>
    </xf>
    <xf numFmtId="0" fontId="1" fillId="2" borderId="0" xfId="0" applyFont="1" applyFill="1" applyAlignment="1">
      <alignment horizontal="center"/>
    </xf>
    <xf numFmtId="0" fontId="5" fillId="0" borderId="0" xfId="0" applyFont="1" applyAlignment="1">
      <alignment horizontal="left" wrapText="1"/>
    </xf>
    <xf numFmtId="0" fontId="17" fillId="2" borderId="18"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56" xfId="0" applyFont="1" applyFill="1" applyBorder="1" applyAlignment="1">
      <alignment horizontal="center" vertical="center"/>
    </xf>
    <xf numFmtId="0" fontId="17" fillId="2" borderId="51" xfId="0" applyFont="1" applyFill="1" applyBorder="1" applyAlignment="1">
      <alignment horizontal="center" vertical="center"/>
    </xf>
    <xf numFmtId="0" fontId="17" fillId="2" borderId="19"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41"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42"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17" fillId="2" borderId="45" xfId="0" applyFont="1" applyFill="1" applyBorder="1" applyAlignment="1">
      <alignment horizontal="center" vertical="center"/>
    </xf>
    <xf numFmtId="0" fontId="17" fillId="2" borderId="46" xfId="0" applyFont="1" applyFill="1" applyBorder="1" applyAlignment="1">
      <alignment horizontal="center" vertical="center"/>
    </xf>
    <xf numFmtId="0" fontId="0" fillId="2" borderId="27" xfId="0" applyFill="1" applyBorder="1" applyAlignment="1">
      <alignment horizontal="center"/>
    </xf>
    <xf numFmtId="0" fontId="0" fillId="2" borderId="0" xfId="0" applyFill="1" applyBorder="1" applyAlignment="1">
      <alignment horizontal="center" vertical="center" wrapText="1"/>
    </xf>
    <xf numFmtId="0" fontId="0" fillId="2" borderId="0" xfId="0" applyFill="1" applyBorder="1" applyAlignment="1">
      <alignment horizontal="center" vertic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0" fillId="2" borderId="0" xfId="0" applyFill="1" applyBorder="1" applyAlignment="1">
      <alignment horizontal="center"/>
    </xf>
    <xf numFmtId="0" fontId="5" fillId="2" borderId="0" xfId="0" applyFont="1" applyFill="1" applyAlignment="1">
      <alignment horizontal="left" wrapText="1"/>
    </xf>
    <xf numFmtId="0" fontId="1" fillId="0" borderId="9" xfId="0" applyFont="1" applyBorder="1" applyAlignment="1">
      <alignment horizontal="right" vertical="center" textRotation="255"/>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Arkusz2!$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42334</xdr:colOff>
          <xdr:row>12</xdr:row>
          <xdr:rowOff>1058</xdr:rowOff>
        </xdr:from>
        <xdr:to>
          <xdr:col>7</xdr:col>
          <xdr:colOff>244930</xdr:colOff>
          <xdr:row>21</xdr:row>
          <xdr:rowOff>65617</xdr:rowOff>
        </xdr:to>
        <xdr:grpSp>
          <xdr:nvGrpSpPr>
            <xdr:cNvPr id="2" name="Grupa 1">
              <a:extLst>
                <a:ext uri="{FF2B5EF4-FFF2-40B4-BE49-F238E27FC236}">
                  <a16:creationId xmlns:a16="http://schemas.microsoft.com/office/drawing/2014/main" id="{00000000-0008-0000-0000-000002000000}"/>
                </a:ext>
              </a:extLst>
            </xdr:cNvPr>
            <xdr:cNvGrpSpPr/>
          </xdr:nvGrpSpPr>
          <xdr:grpSpPr>
            <a:xfrm>
              <a:off x="42334" y="2614718"/>
              <a:ext cx="12470796" cy="2685839"/>
              <a:chOff x="7588250" y="2965455"/>
              <a:chExt cx="10543920" cy="2741075"/>
            </a:xfrm>
          </xdr:grpSpPr>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7603066" y="2965455"/>
                <a:ext cx="4269316" cy="2688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z niepełnosprawnością intelektualną w stopniu lekkim</a:t>
                </a:r>
              </a:p>
            </xdr:txBody>
          </xdr:sp>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7603067" y="3306234"/>
                <a:ext cx="4269316" cy="2688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z niepełnosprawnością intelektualną w stopniu umiarkowanym lub znacznym</a:t>
                </a:r>
              </a:p>
            </xdr:txBody>
          </xdr:sp>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598833" y="3587753"/>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niesłyszących</a:t>
                </a:r>
              </a:p>
            </xdr:txBody>
          </xdr:sp>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598834" y="3926417"/>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słabosłyszących</a:t>
                </a:r>
              </a:p>
            </xdr:txBody>
          </xdr:sp>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598833" y="4222750"/>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z autyzmem, w tym z zespołem Aspergera</a:t>
                </a:r>
              </a:p>
            </xdr:txBody>
          </xdr:sp>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598835" y="4529667"/>
                <a:ext cx="10533335" cy="338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słabowidzących, o których mowa w art. 55 ust. 6 pkt 1 ustawy z dnia 27 października 2017 r. o finansowaniu zadań oświatowych (Dz. U. z 2025 r. poz. 439 i 1792 oraz z 2026 r. poz. 34 i 319), zwanej dalej „ustawą”</a:t>
                </a:r>
              </a:p>
            </xdr:txBody>
          </xdr:sp>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7588250" y="4847167"/>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słabowidzących, o których mowa w art. 55 ust. 6 pkt 2 ustawy</a:t>
                </a:r>
              </a:p>
            </xdr:txBody>
          </xdr:sp>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588250" y="5154084"/>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niewidomych, o których mowa w art. 55 ust. 6 pkt 1 ustawy</a:t>
                </a:r>
              </a:p>
            </xdr:txBody>
          </xdr:sp>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588251" y="5439830"/>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niewidomych, o których mowa w art. 55 ust. 6 pkt 3 ustawy</a:t>
                </a:r>
              </a:p>
            </xdr:txBody>
          </xdr:sp>
        </xdr:grp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90"/>
  <sheetViews>
    <sheetView tabSelected="1" topLeftCell="A117" zoomScaleNormal="100" workbookViewId="0">
      <selection activeCell="C34" sqref="C34:J35"/>
    </sheetView>
  </sheetViews>
  <sheetFormatPr defaultRowHeight="13.8" x14ac:dyDescent="0.25"/>
  <cols>
    <col min="1" max="1" width="7" customWidth="1"/>
    <col min="2" max="2" width="85" customWidth="1"/>
    <col min="3" max="3" width="19.109375" customWidth="1"/>
    <col min="4" max="6" width="16.44140625" customWidth="1"/>
    <col min="7" max="7" width="18.44140625" customWidth="1"/>
    <col min="8" max="8" width="19.88671875" customWidth="1"/>
    <col min="9" max="11" width="16.44140625" customWidth="1"/>
    <col min="12" max="22" width="9.109375" style="69"/>
  </cols>
  <sheetData>
    <row r="1" spans="1:17" ht="14.4" x14ac:dyDescent="0.3">
      <c r="A1" s="1"/>
      <c r="B1" s="1"/>
      <c r="C1" s="1"/>
      <c r="D1" s="1"/>
      <c r="E1" s="1"/>
      <c r="F1" s="1"/>
      <c r="G1" s="1"/>
      <c r="H1" s="1"/>
      <c r="I1" s="1"/>
      <c r="J1" s="1"/>
      <c r="K1" s="2" t="s">
        <v>145</v>
      </c>
    </row>
    <row r="2" spans="1:17" ht="14.4" x14ac:dyDescent="0.3">
      <c r="A2" s="1"/>
      <c r="B2" s="1"/>
      <c r="C2" s="1"/>
      <c r="D2" s="1"/>
      <c r="E2" s="1"/>
      <c r="F2" s="1"/>
      <c r="G2" s="1"/>
      <c r="H2" s="1"/>
      <c r="I2" s="1"/>
      <c r="J2" s="1"/>
      <c r="K2" s="2"/>
    </row>
    <row r="3" spans="1:17" ht="15" thickBot="1" x14ac:dyDescent="0.35">
      <c r="A3" s="2"/>
      <c r="B3" s="91" t="s">
        <v>0</v>
      </c>
      <c r="C3" s="92"/>
      <c r="D3" s="92"/>
      <c r="E3" s="93"/>
      <c r="F3" s="92"/>
      <c r="G3" s="94"/>
      <c r="H3" s="94"/>
      <c r="I3" s="94"/>
      <c r="J3" s="95"/>
      <c r="K3" s="95"/>
    </row>
    <row r="4" spans="1:17" ht="14.4" x14ac:dyDescent="0.3">
      <c r="A4" s="2"/>
      <c r="B4" s="172"/>
      <c r="C4" s="173"/>
      <c r="D4" s="173"/>
      <c r="E4" s="173"/>
      <c r="F4" s="174"/>
      <c r="G4" s="94"/>
      <c r="H4" s="94"/>
      <c r="I4" s="94"/>
      <c r="J4" s="95"/>
      <c r="K4" s="95"/>
    </row>
    <row r="5" spans="1:17" ht="15" thickBot="1" x14ac:dyDescent="0.35">
      <c r="A5" s="2"/>
      <c r="B5" s="175"/>
      <c r="C5" s="176"/>
      <c r="D5" s="176"/>
      <c r="E5" s="176"/>
      <c r="F5" s="177"/>
      <c r="G5" s="94"/>
      <c r="H5" s="94"/>
      <c r="I5" s="94"/>
      <c r="J5" s="95"/>
      <c r="K5" s="95"/>
    </row>
    <row r="6" spans="1:17" ht="15" thickBot="1" x14ac:dyDescent="0.35">
      <c r="A6" s="96"/>
      <c r="B6" s="97" t="s">
        <v>1</v>
      </c>
      <c r="C6" s="90"/>
      <c r="D6" s="90"/>
      <c r="E6" s="90"/>
      <c r="F6" s="94"/>
      <c r="G6" s="94"/>
      <c r="H6" s="94"/>
      <c r="I6" s="94"/>
      <c r="J6" s="1"/>
      <c r="K6" s="1"/>
    </row>
    <row r="7" spans="1:17" ht="16.2" thickBot="1" x14ac:dyDescent="0.3">
      <c r="A7" s="98"/>
      <c r="B7" s="178"/>
      <c r="C7" s="179"/>
      <c r="D7" s="179"/>
      <c r="E7" s="179"/>
      <c r="F7" s="180"/>
      <c r="G7" s="90"/>
      <c r="H7" s="90"/>
      <c r="I7" s="90"/>
      <c r="J7" s="1"/>
      <c r="K7" s="1"/>
    </row>
    <row r="8" spans="1:17" x14ac:dyDescent="0.25">
      <c r="A8" s="1"/>
      <c r="B8" s="1"/>
      <c r="C8" s="1"/>
      <c r="D8" s="1"/>
      <c r="E8" s="1"/>
      <c r="F8" s="1"/>
      <c r="G8" s="1"/>
      <c r="H8" s="1"/>
      <c r="I8" s="1"/>
      <c r="J8" s="1"/>
      <c r="K8" s="1"/>
    </row>
    <row r="9" spans="1:17" ht="39" customHeight="1" x14ac:dyDescent="0.35">
      <c r="A9" s="171" t="s">
        <v>216</v>
      </c>
      <c r="B9" s="171"/>
      <c r="C9" s="171"/>
      <c r="D9" s="171"/>
      <c r="E9" s="171"/>
      <c r="F9" s="171"/>
      <c r="G9" s="171"/>
      <c r="H9" s="171"/>
      <c r="I9" s="171"/>
      <c r="J9" s="171"/>
      <c r="K9" s="171"/>
      <c r="L9" s="70"/>
      <c r="M9" s="70"/>
      <c r="N9" s="70"/>
      <c r="O9" s="70"/>
      <c r="P9" s="70"/>
      <c r="Q9" s="70"/>
    </row>
    <row r="10" spans="1:17" x14ac:dyDescent="0.25">
      <c r="A10" s="1"/>
      <c r="B10" s="1"/>
      <c r="C10" s="1"/>
      <c r="D10" s="1"/>
      <c r="E10" s="1"/>
      <c r="F10" s="1"/>
      <c r="G10" s="1"/>
      <c r="H10" s="1"/>
      <c r="I10" s="1"/>
      <c r="J10" s="1"/>
      <c r="K10" s="1"/>
    </row>
    <row r="11" spans="1:17" ht="20.25" customHeight="1" x14ac:dyDescent="0.25">
      <c r="A11" s="1"/>
      <c r="B11" s="107" t="s">
        <v>158</v>
      </c>
      <c r="C11" s="104"/>
      <c r="D11" s="104"/>
      <c r="E11" s="104"/>
      <c r="F11" s="104"/>
      <c r="G11" s="1"/>
      <c r="H11" s="1"/>
      <c r="I11" s="1"/>
      <c r="J11" s="1"/>
      <c r="K11" s="1"/>
    </row>
    <row r="12" spans="1:17" ht="15" customHeight="1" x14ac:dyDescent="0.25">
      <c r="A12" s="170"/>
      <c r="B12" s="170"/>
      <c r="C12" s="170"/>
      <c r="D12" s="170"/>
      <c r="E12" s="170"/>
      <c r="F12" s="170"/>
      <c r="G12" s="1"/>
      <c r="H12" s="1"/>
      <c r="I12" s="1"/>
      <c r="J12" s="1"/>
      <c r="K12" s="1"/>
    </row>
    <row r="13" spans="1:17" ht="24" customHeight="1" x14ac:dyDescent="0.25">
      <c r="A13" s="170"/>
      <c r="B13" s="170"/>
      <c r="C13" s="170"/>
      <c r="D13" s="170"/>
      <c r="E13" s="170"/>
      <c r="F13" s="170"/>
      <c r="G13" s="1"/>
      <c r="H13" s="1"/>
      <c r="I13" s="1"/>
      <c r="J13" s="1"/>
      <c r="K13" s="1"/>
    </row>
    <row r="14" spans="1:17" ht="24" customHeight="1" x14ac:dyDescent="0.25">
      <c r="A14" s="170"/>
      <c r="B14" s="170"/>
      <c r="C14" s="170"/>
      <c r="D14" s="170"/>
      <c r="E14" s="170"/>
      <c r="F14" s="170"/>
      <c r="G14" s="1"/>
      <c r="H14" s="1"/>
      <c r="I14" s="1"/>
      <c r="J14" s="1"/>
      <c r="K14" s="1"/>
    </row>
    <row r="15" spans="1:17" ht="24" customHeight="1" x14ac:dyDescent="0.25">
      <c r="A15" s="170"/>
      <c r="B15" s="170"/>
      <c r="C15" s="170"/>
      <c r="D15" s="170"/>
      <c r="E15" s="170"/>
      <c r="F15" s="170"/>
      <c r="G15" s="1"/>
      <c r="H15" s="1"/>
      <c r="I15" s="1"/>
      <c r="J15" s="1"/>
      <c r="K15" s="1"/>
    </row>
    <row r="16" spans="1:17" ht="24" customHeight="1" x14ac:dyDescent="0.25">
      <c r="A16" s="170"/>
      <c r="B16" s="170"/>
      <c r="C16" s="170"/>
      <c r="D16" s="170"/>
      <c r="E16" s="170"/>
      <c r="F16" s="170"/>
      <c r="G16" s="1"/>
      <c r="H16" s="1"/>
      <c r="I16" s="1"/>
      <c r="J16" s="1"/>
      <c r="K16" s="1"/>
    </row>
    <row r="17" spans="1:22" ht="24" customHeight="1" x14ac:dyDescent="0.25">
      <c r="A17" s="170"/>
      <c r="B17" s="170"/>
      <c r="C17" s="170"/>
      <c r="D17" s="170"/>
      <c r="E17" s="170"/>
      <c r="F17" s="170"/>
      <c r="G17" s="3"/>
      <c r="H17" s="1"/>
      <c r="I17" s="1"/>
      <c r="J17" s="1"/>
      <c r="K17" s="1"/>
    </row>
    <row r="18" spans="1:22" s="106" customFormat="1" ht="24" customHeight="1" x14ac:dyDescent="0.25">
      <c r="A18" s="170"/>
      <c r="B18" s="170"/>
      <c r="C18" s="170"/>
      <c r="D18" s="170"/>
      <c r="E18" s="170"/>
      <c r="F18" s="170"/>
      <c r="G18" s="27"/>
      <c r="H18" s="27"/>
      <c r="I18" s="27"/>
      <c r="J18" s="27"/>
      <c r="K18" s="27"/>
      <c r="L18" s="105"/>
      <c r="M18" s="105"/>
      <c r="N18" s="105"/>
      <c r="O18" s="105"/>
      <c r="P18" s="105"/>
      <c r="Q18" s="105"/>
      <c r="R18" s="105"/>
      <c r="S18" s="105"/>
      <c r="T18" s="105"/>
      <c r="U18" s="105"/>
      <c r="V18" s="105"/>
    </row>
    <row r="19" spans="1:22" ht="24" customHeight="1" x14ac:dyDescent="0.25">
      <c r="A19" s="170"/>
      <c r="B19" s="170"/>
      <c r="C19" s="170"/>
      <c r="D19" s="170"/>
      <c r="E19" s="170"/>
      <c r="F19" s="170"/>
      <c r="G19" s="1"/>
      <c r="H19" s="1"/>
      <c r="I19" s="1"/>
      <c r="J19" s="1"/>
      <c r="K19" s="1"/>
    </row>
    <row r="20" spans="1:22" ht="24" customHeight="1" x14ac:dyDescent="0.25">
      <c r="A20" s="170"/>
      <c r="B20" s="170"/>
      <c r="C20" s="170"/>
      <c r="D20" s="170"/>
      <c r="E20" s="170"/>
      <c r="F20" s="170"/>
      <c r="G20" s="1"/>
      <c r="H20" s="1"/>
      <c r="I20" s="1"/>
      <c r="J20" s="1"/>
      <c r="K20" s="1"/>
    </row>
    <row r="21" spans="1:22" ht="14.4" x14ac:dyDescent="0.3">
      <c r="A21" s="184"/>
      <c r="B21" s="185"/>
      <c r="C21" s="1"/>
      <c r="D21" s="1"/>
      <c r="E21" s="1"/>
      <c r="F21" s="1"/>
      <c r="G21" s="1"/>
      <c r="H21" s="1"/>
      <c r="I21" s="1"/>
      <c r="J21" s="1"/>
      <c r="K21" s="1"/>
    </row>
    <row r="22" spans="1:22" ht="15" thickBot="1" x14ac:dyDescent="0.35">
      <c r="A22" s="4"/>
      <c r="B22" s="4"/>
      <c r="C22" s="1"/>
      <c r="D22" s="1"/>
      <c r="E22" s="1"/>
      <c r="F22" s="1"/>
      <c r="G22" s="1"/>
      <c r="H22" s="1"/>
      <c r="I22" s="1"/>
      <c r="J22" s="1"/>
      <c r="K22" s="1"/>
    </row>
    <row r="23" spans="1:22" ht="15" thickBot="1" x14ac:dyDescent="0.35">
      <c r="A23" s="108"/>
      <c r="B23" s="108"/>
      <c r="C23" s="99"/>
      <c r="D23" s="181" t="s">
        <v>217</v>
      </c>
      <c r="E23" s="181"/>
      <c r="F23" s="181"/>
      <c r="G23" s="181"/>
      <c r="H23" s="181"/>
      <c r="I23" s="181"/>
      <c r="J23" s="1"/>
      <c r="K23" s="1"/>
    </row>
    <row r="24" spans="1:22" ht="15" thickBot="1" x14ac:dyDescent="0.35">
      <c r="A24" s="108"/>
      <c r="B24" s="108"/>
      <c r="C24" s="100"/>
      <c r="D24" s="181" t="s">
        <v>19</v>
      </c>
      <c r="E24" s="181"/>
      <c r="F24" s="181"/>
      <c r="G24" s="181"/>
      <c r="H24" s="101"/>
      <c r="I24" s="101"/>
      <c r="J24" s="1"/>
      <c r="K24" s="1"/>
    </row>
    <row r="25" spans="1:22" ht="14.4" x14ac:dyDescent="0.3">
      <c r="A25" s="108"/>
      <c r="B25" s="108"/>
      <c r="D25" s="1"/>
      <c r="E25" s="1"/>
      <c r="F25" s="1"/>
      <c r="G25" s="1"/>
      <c r="H25" s="1"/>
      <c r="I25" s="1"/>
      <c r="J25" s="1"/>
      <c r="K25" s="1"/>
    </row>
    <row r="26" spans="1:22" x14ac:dyDescent="0.25">
      <c r="A26" s="5"/>
      <c r="B26" s="6"/>
      <c r="C26" s="170" t="s">
        <v>146</v>
      </c>
      <c r="D26" s="170"/>
      <c r="E26" s="170"/>
      <c r="F26" s="170"/>
      <c r="G26" s="1"/>
      <c r="H26" s="1"/>
      <c r="I26" s="1"/>
      <c r="J26" s="1"/>
      <c r="K26" s="1"/>
    </row>
    <row r="27" spans="1:22" x14ac:dyDescent="0.25">
      <c r="A27" s="5"/>
      <c r="B27" s="6" t="s">
        <v>218</v>
      </c>
      <c r="C27" s="1"/>
      <c r="D27" s="1"/>
      <c r="E27" s="1"/>
      <c r="F27" s="1"/>
      <c r="G27" s="1"/>
      <c r="H27" s="1"/>
      <c r="I27" s="1"/>
      <c r="J27" s="1"/>
      <c r="K27" s="1"/>
    </row>
    <row r="28" spans="1:22" x14ac:dyDescent="0.25">
      <c r="A28" s="5"/>
      <c r="B28" s="6"/>
      <c r="C28" s="1"/>
      <c r="D28" s="1"/>
      <c r="E28" s="1"/>
      <c r="F28" s="1"/>
      <c r="G28" s="1"/>
      <c r="H28" s="1"/>
      <c r="I28" s="1"/>
      <c r="J28" s="1"/>
      <c r="K28" s="1"/>
    </row>
    <row r="29" spans="1:22" ht="32.25" customHeight="1" x14ac:dyDescent="0.3">
      <c r="A29" s="186" t="s">
        <v>219</v>
      </c>
      <c r="B29" s="186"/>
      <c r="C29" s="186"/>
      <c r="D29" s="186"/>
      <c r="E29" s="186"/>
      <c r="F29" s="186"/>
      <c r="G29" s="186"/>
      <c r="H29" s="186"/>
      <c r="I29" s="186"/>
      <c r="J29" s="186"/>
      <c r="K29" s="186"/>
    </row>
    <row r="30" spans="1:22" ht="18.600000000000001" customHeight="1" thickBot="1" x14ac:dyDescent="0.3">
      <c r="A30" s="1"/>
      <c r="B30" s="1"/>
      <c r="C30" s="1"/>
      <c r="D30" s="1"/>
      <c r="E30" s="1"/>
      <c r="F30" s="1"/>
      <c r="G30" s="1"/>
      <c r="H30" s="1"/>
      <c r="I30" s="1"/>
      <c r="J30" s="1"/>
      <c r="K30" s="1"/>
    </row>
    <row r="31" spans="1:22" ht="30" customHeight="1" x14ac:dyDescent="0.25">
      <c r="A31" s="187" t="s">
        <v>3</v>
      </c>
      <c r="B31" s="189" t="s">
        <v>147</v>
      </c>
      <c r="C31" s="193" t="s">
        <v>148</v>
      </c>
      <c r="D31" s="193"/>
      <c r="E31" s="193"/>
      <c r="F31" s="193"/>
      <c r="G31" s="193"/>
      <c r="H31" s="193"/>
      <c r="I31" s="193"/>
      <c r="J31" s="194"/>
      <c r="K31" s="191" t="s">
        <v>5</v>
      </c>
    </row>
    <row r="32" spans="1:22" ht="15.75" customHeight="1" x14ac:dyDescent="0.25">
      <c r="A32" s="188"/>
      <c r="B32" s="190"/>
      <c r="C32" s="149" t="s">
        <v>149</v>
      </c>
      <c r="D32" s="149" t="s">
        <v>150</v>
      </c>
      <c r="E32" s="149" t="s">
        <v>151</v>
      </c>
      <c r="F32" s="149" t="s">
        <v>152</v>
      </c>
      <c r="G32" s="149" t="s">
        <v>153</v>
      </c>
      <c r="H32" s="149" t="s">
        <v>154</v>
      </c>
      <c r="I32" s="149" t="s">
        <v>155</v>
      </c>
      <c r="J32" s="136" t="s">
        <v>156</v>
      </c>
      <c r="K32" s="192"/>
    </row>
    <row r="33" spans="1:11" x14ac:dyDescent="0.25">
      <c r="A33" s="120">
        <v>1</v>
      </c>
      <c r="B33" s="89">
        <v>2</v>
      </c>
      <c r="C33" s="89">
        <v>3</v>
      </c>
      <c r="D33" s="89">
        <v>4</v>
      </c>
      <c r="E33" s="89">
        <v>5</v>
      </c>
      <c r="F33" s="89">
        <v>6</v>
      </c>
      <c r="G33" s="89">
        <v>7</v>
      </c>
      <c r="H33" s="89">
        <v>8</v>
      </c>
      <c r="I33" s="89">
        <v>9</v>
      </c>
      <c r="J33" s="121">
        <v>10</v>
      </c>
      <c r="K33" s="150">
        <v>11</v>
      </c>
    </row>
    <row r="34" spans="1:11" ht="18.600000000000001" customHeight="1" x14ac:dyDescent="0.25">
      <c r="A34" s="120">
        <v>1</v>
      </c>
      <c r="B34" s="68" t="s">
        <v>164</v>
      </c>
      <c r="C34" s="80"/>
      <c r="D34" s="71"/>
      <c r="E34" s="71"/>
      <c r="F34" s="80"/>
      <c r="G34" s="81"/>
      <c r="H34" s="81"/>
      <c r="I34" s="80"/>
      <c r="J34" s="137"/>
      <c r="K34" s="151"/>
    </row>
    <row r="35" spans="1:11" ht="151.80000000000001" customHeight="1" x14ac:dyDescent="0.25">
      <c r="A35" s="120">
        <v>2</v>
      </c>
      <c r="B35" s="156" t="s">
        <v>220</v>
      </c>
      <c r="C35" s="81"/>
      <c r="D35" s="80"/>
      <c r="E35" s="80"/>
      <c r="F35" s="81"/>
      <c r="G35" s="80"/>
      <c r="H35" s="80"/>
      <c r="I35" s="81"/>
      <c r="J35" s="138"/>
      <c r="K35" s="151"/>
    </row>
    <row r="36" spans="1:11" ht="17.399999999999999" customHeight="1" x14ac:dyDescent="0.25">
      <c r="A36" s="120">
        <v>3</v>
      </c>
      <c r="B36" s="67" t="s">
        <v>165</v>
      </c>
      <c r="C36" s="81"/>
      <c r="D36" s="80"/>
      <c r="E36" s="80"/>
      <c r="F36" s="81"/>
      <c r="G36" s="80"/>
      <c r="H36" s="80"/>
      <c r="I36" s="81"/>
      <c r="J36" s="138"/>
      <c r="K36" s="151"/>
    </row>
    <row r="37" spans="1:11" ht="77.400000000000006" customHeight="1" x14ac:dyDescent="0.25">
      <c r="A37" s="120">
        <v>4</v>
      </c>
      <c r="B37" s="68" t="s">
        <v>221</v>
      </c>
      <c r="C37" s="81"/>
      <c r="D37" s="80"/>
      <c r="E37" s="80"/>
      <c r="F37" s="81"/>
      <c r="G37" s="80"/>
      <c r="H37" s="80"/>
      <c r="I37" s="81"/>
      <c r="J37" s="138"/>
      <c r="K37" s="151"/>
    </row>
    <row r="38" spans="1:11" ht="61.2" customHeight="1" x14ac:dyDescent="0.25">
      <c r="A38" s="120">
        <v>5</v>
      </c>
      <c r="B38" s="68" t="s">
        <v>166</v>
      </c>
      <c r="C38" s="81"/>
      <c r="D38" s="80"/>
      <c r="E38" s="80"/>
      <c r="F38" s="81"/>
      <c r="G38" s="80"/>
      <c r="H38" s="80"/>
      <c r="I38" s="81"/>
      <c r="J38" s="138"/>
      <c r="K38" s="151"/>
    </row>
    <row r="39" spans="1:11" ht="64.8" customHeight="1" x14ac:dyDescent="0.25">
      <c r="A39" s="120">
        <v>6</v>
      </c>
      <c r="B39" s="68" t="s">
        <v>167</v>
      </c>
      <c r="C39" s="83">
        <f>C34*Arkusz2!C9</f>
        <v>0</v>
      </c>
      <c r="D39" s="81"/>
      <c r="E39" s="81"/>
      <c r="F39" s="81"/>
      <c r="G39" s="81"/>
      <c r="H39" s="81"/>
      <c r="I39" s="81"/>
      <c r="J39" s="137"/>
      <c r="K39" s="152">
        <f>SUM(C39:J39)</f>
        <v>0</v>
      </c>
    </row>
    <row r="40" spans="1:11" ht="62.25" customHeight="1" x14ac:dyDescent="0.25">
      <c r="A40" s="120">
        <v>7</v>
      </c>
      <c r="B40" s="133" t="s">
        <v>222</v>
      </c>
      <c r="C40" s="81"/>
      <c r="D40" s="81"/>
      <c r="E40" s="81"/>
      <c r="F40" s="83">
        <f>F34*Arkusz2!F9</f>
        <v>0</v>
      </c>
      <c r="G40" s="81"/>
      <c r="H40" s="81"/>
      <c r="I40" s="83">
        <f>I34*Arkusz2!I9</f>
        <v>0</v>
      </c>
      <c r="J40" s="137"/>
      <c r="K40" s="152">
        <f t="shared" ref="K40:K47" si="0">SUM(C40:J40)</f>
        <v>0</v>
      </c>
    </row>
    <row r="41" spans="1:11" ht="70.8" customHeight="1" x14ac:dyDescent="0.25">
      <c r="A41" s="120">
        <v>8</v>
      </c>
      <c r="B41" s="68" t="s">
        <v>168</v>
      </c>
      <c r="C41" s="81"/>
      <c r="D41" s="83">
        <f>D35*Arkusz2!D9</f>
        <v>0</v>
      </c>
      <c r="E41" s="83">
        <f>E35*Arkusz2!E9</f>
        <v>0</v>
      </c>
      <c r="F41" s="81"/>
      <c r="G41" s="81"/>
      <c r="H41" s="81"/>
      <c r="I41" s="81"/>
      <c r="J41" s="137"/>
      <c r="K41" s="152">
        <f t="shared" si="0"/>
        <v>0</v>
      </c>
    </row>
    <row r="42" spans="1:11" ht="72" customHeight="1" x14ac:dyDescent="0.25">
      <c r="A42" s="120">
        <v>9</v>
      </c>
      <c r="B42" s="68" t="s">
        <v>223</v>
      </c>
      <c r="C42" s="81"/>
      <c r="D42" s="81"/>
      <c r="E42" s="81"/>
      <c r="F42" s="81"/>
      <c r="G42" s="86">
        <f>G35*Arkusz2!G9</f>
        <v>0</v>
      </c>
      <c r="H42" s="86">
        <f>H35*Arkusz2!H9</f>
        <v>0</v>
      </c>
      <c r="I42" s="81"/>
      <c r="J42" s="139">
        <f>J35*Arkusz2!J9</f>
        <v>0</v>
      </c>
      <c r="K42" s="152">
        <f t="shared" si="0"/>
        <v>0</v>
      </c>
    </row>
    <row r="43" spans="1:11" ht="75.599999999999994" customHeight="1" x14ac:dyDescent="0.25">
      <c r="A43" s="120">
        <v>10</v>
      </c>
      <c r="B43" s="68" t="s">
        <v>169</v>
      </c>
      <c r="C43" s="81"/>
      <c r="D43" s="83">
        <f>D36*Arkusz2!D9</f>
        <v>0</v>
      </c>
      <c r="E43" s="83">
        <f>E36*Arkusz2!E9</f>
        <v>0</v>
      </c>
      <c r="F43" s="81"/>
      <c r="G43" s="81"/>
      <c r="H43" s="81"/>
      <c r="I43" s="81"/>
      <c r="J43" s="137"/>
      <c r="K43" s="152">
        <f t="shared" si="0"/>
        <v>0</v>
      </c>
    </row>
    <row r="44" spans="1:11" ht="71.400000000000006" customHeight="1" x14ac:dyDescent="0.25">
      <c r="A44" s="120">
        <v>11</v>
      </c>
      <c r="B44" s="68" t="s">
        <v>224</v>
      </c>
      <c r="C44" s="81"/>
      <c r="D44" s="81"/>
      <c r="E44" s="81"/>
      <c r="F44" s="81"/>
      <c r="G44" s="86">
        <f>G36*Arkusz2!G9</f>
        <v>0</v>
      </c>
      <c r="H44" s="86">
        <f>H36*Arkusz2!H9</f>
        <v>0</v>
      </c>
      <c r="I44" s="81"/>
      <c r="J44" s="139">
        <f>J36*Arkusz2!J9</f>
        <v>0</v>
      </c>
      <c r="K44" s="152">
        <f t="shared" si="0"/>
        <v>0</v>
      </c>
    </row>
    <row r="45" spans="1:11" ht="66.599999999999994" customHeight="1" x14ac:dyDescent="0.25">
      <c r="A45" s="120">
        <v>12</v>
      </c>
      <c r="B45" s="68" t="s">
        <v>170</v>
      </c>
      <c r="C45" s="81"/>
      <c r="D45" s="83">
        <f>D37*Arkusz2!D9</f>
        <v>0</v>
      </c>
      <c r="E45" s="83">
        <f>E37*Arkusz2!E9</f>
        <v>0</v>
      </c>
      <c r="F45" s="81"/>
      <c r="G45" s="81"/>
      <c r="H45" s="81"/>
      <c r="I45" s="81"/>
      <c r="J45" s="137"/>
      <c r="K45" s="152">
        <f t="shared" si="0"/>
        <v>0</v>
      </c>
    </row>
    <row r="46" spans="1:11" ht="68.400000000000006" customHeight="1" x14ac:dyDescent="0.25">
      <c r="A46" s="120">
        <v>13</v>
      </c>
      <c r="B46" s="68" t="s">
        <v>225</v>
      </c>
      <c r="C46" s="81"/>
      <c r="D46" s="81"/>
      <c r="E46" s="81"/>
      <c r="F46" s="81"/>
      <c r="G46" s="86">
        <f>G37*Arkusz2!G9</f>
        <v>0</v>
      </c>
      <c r="H46" s="86">
        <f>H37*Arkusz2!H9</f>
        <v>0</v>
      </c>
      <c r="I46" s="81"/>
      <c r="J46" s="139">
        <f>J37*Arkusz2!J9</f>
        <v>0</v>
      </c>
      <c r="K46" s="152">
        <f>SUM(C46:J46)</f>
        <v>0</v>
      </c>
    </row>
    <row r="47" spans="1:11" ht="88.2" customHeight="1" x14ac:dyDescent="0.25">
      <c r="A47" s="120">
        <v>14</v>
      </c>
      <c r="B47" s="68" t="s">
        <v>226</v>
      </c>
      <c r="C47" s="81"/>
      <c r="D47" s="83">
        <f>D38*Arkusz2!D9</f>
        <v>0</v>
      </c>
      <c r="E47" s="83">
        <f>E38*Arkusz2!E9</f>
        <v>0</v>
      </c>
      <c r="F47" s="81"/>
      <c r="G47" s="83">
        <f>G38*Arkusz2!G9</f>
        <v>0</v>
      </c>
      <c r="H47" s="83">
        <f>H38*Arkusz2!H9</f>
        <v>0</v>
      </c>
      <c r="I47" s="81"/>
      <c r="J47" s="140">
        <f>J38*Arkusz2!J9</f>
        <v>0</v>
      </c>
      <c r="K47" s="152">
        <f t="shared" si="0"/>
        <v>0</v>
      </c>
    </row>
    <row r="48" spans="1:11" ht="24" x14ac:dyDescent="0.25">
      <c r="A48" s="120">
        <v>15</v>
      </c>
      <c r="B48" s="68" t="s">
        <v>171</v>
      </c>
      <c r="C48" s="87">
        <f>SUM(C39:C47)</f>
        <v>0</v>
      </c>
      <c r="D48" s="87">
        <f t="shared" ref="D48:J48" si="1">SUM(D39:D47)</f>
        <v>0</v>
      </c>
      <c r="E48" s="87">
        <f t="shared" si="1"/>
        <v>0</v>
      </c>
      <c r="F48" s="87">
        <f t="shared" si="1"/>
        <v>0</v>
      </c>
      <c r="G48" s="87">
        <f t="shared" si="1"/>
        <v>0</v>
      </c>
      <c r="H48" s="87">
        <f t="shared" si="1"/>
        <v>0</v>
      </c>
      <c r="I48" s="87">
        <f>SUM(I39:I47)</f>
        <v>0</v>
      </c>
      <c r="J48" s="124">
        <f t="shared" si="1"/>
        <v>0</v>
      </c>
      <c r="K48" s="134">
        <f>SUM(K39:K47)</f>
        <v>0</v>
      </c>
    </row>
    <row r="49" spans="1:22" ht="29.4" customHeight="1" x14ac:dyDescent="0.25">
      <c r="A49" s="120">
        <v>16</v>
      </c>
      <c r="B49" s="68" t="s">
        <v>172</v>
      </c>
      <c r="C49" s="82"/>
      <c r="D49" s="82"/>
      <c r="E49" s="82"/>
      <c r="F49" s="82"/>
      <c r="G49" s="82"/>
      <c r="H49" s="82"/>
      <c r="I49" s="82"/>
      <c r="J49" s="141"/>
      <c r="K49" s="134">
        <f>ROUNDDOWN(K48*1%,2)</f>
        <v>0</v>
      </c>
    </row>
    <row r="50" spans="1:22" ht="23.4" customHeight="1" thickBot="1" x14ac:dyDescent="0.3">
      <c r="A50" s="125">
        <v>17</v>
      </c>
      <c r="B50" s="126" t="s">
        <v>173</v>
      </c>
      <c r="C50" s="127"/>
      <c r="D50" s="127"/>
      <c r="E50" s="127"/>
      <c r="F50" s="127"/>
      <c r="G50" s="127"/>
      <c r="H50" s="127"/>
      <c r="I50" s="127"/>
      <c r="J50" s="142"/>
      <c r="K50" s="135">
        <f>K48+K49</f>
        <v>0</v>
      </c>
    </row>
    <row r="51" spans="1:22" ht="25.2" customHeight="1" thickBot="1" x14ac:dyDescent="0.3">
      <c r="A51" s="1"/>
      <c r="B51" s="1"/>
      <c r="C51" s="1"/>
      <c r="D51" s="1"/>
      <c r="E51" s="1"/>
      <c r="F51" s="1"/>
      <c r="G51" s="1"/>
      <c r="H51" s="1"/>
      <c r="I51" s="1"/>
      <c r="J51" s="1"/>
      <c r="K51" s="1"/>
    </row>
    <row r="52" spans="1:22" ht="34.200000000000003" customHeight="1" thickBot="1" x14ac:dyDescent="0.3">
      <c r="A52" s="22"/>
      <c r="B52" s="182" t="s">
        <v>230</v>
      </c>
      <c r="C52" s="182"/>
      <c r="D52" s="182"/>
      <c r="E52" s="182"/>
      <c r="F52" s="182"/>
      <c r="G52" s="183"/>
      <c r="H52" s="145">
        <f>K50</f>
        <v>0</v>
      </c>
      <c r="I52" s="1"/>
      <c r="J52" s="1"/>
      <c r="K52" s="1"/>
    </row>
    <row r="53" spans="1:22" ht="24" customHeight="1" x14ac:dyDescent="0.25">
      <c r="A53" s="22"/>
      <c r="B53" s="1"/>
      <c r="C53" s="1"/>
      <c r="D53" s="1"/>
      <c r="E53" s="1"/>
      <c r="F53" s="1"/>
      <c r="G53" s="1"/>
      <c r="H53" s="1"/>
      <c r="I53" s="1"/>
      <c r="J53" s="1"/>
      <c r="K53" s="1"/>
    </row>
    <row r="54" spans="1:22" ht="41.4" customHeight="1" x14ac:dyDescent="0.25">
      <c r="A54" s="200" t="s">
        <v>159</v>
      </c>
      <c r="B54" s="201"/>
      <c r="C54" s="201"/>
      <c r="D54" s="201"/>
      <c r="E54" s="201"/>
      <c r="F54" s="201"/>
      <c r="G54" s="201"/>
      <c r="H54" s="201"/>
      <c r="I54" s="201"/>
      <c r="J54" s="201"/>
      <c r="K54" s="202"/>
    </row>
    <row r="55" spans="1:22" ht="19.5" customHeight="1" x14ac:dyDescent="0.25">
      <c r="A55" s="200" t="s">
        <v>157</v>
      </c>
      <c r="B55" s="201"/>
      <c r="C55" s="201"/>
      <c r="D55" s="201"/>
      <c r="E55" s="201"/>
      <c r="F55" s="201"/>
      <c r="G55" s="201"/>
      <c r="H55" s="201"/>
      <c r="I55" s="201"/>
      <c r="J55" s="201"/>
      <c r="K55" s="202"/>
      <c r="V55"/>
    </row>
    <row r="56" spans="1:22" ht="50.25" customHeight="1" x14ac:dyDescent="0.25">
      <c r="A56" s="200" t="s">
        <v>174</v>
      </c>
      <c r="B56" s="201"/>
      <c r="C56" s="201"/>
      <c r="D56" s="201"/>
      <c r="E56" s="201"/>
      <c r="F56" s="201"/>
      <c r="G56" s="201"/>
      <c r="H56" s="201"/>
      <c r="I56" s="201"/>
      <c r="J56" s="201"/>
      <c r="K56" s="202"/>
    </row>
    <row r="57" spans="1:22" ht="40.200000000000003" customHeight="1" x14ac:dyDescent="0.25">
      <c r="A57" s="200" t="s">
        <v>175</v>
      </c>
      <c r="B57" s="201"/>
      <c r="C57" s="201"/>
      <c r="D57" s="201"/>
      <c r="E57" s="201"/>
      <c r="F57" s="201"/>
      <c r="G57" s="201"/>
      <c r="H57" s="201"/>
      <c r="I57" s="201"/>
      <c r="J57" s="201"/>
      <c r="K57" s="202"/>
    </row>
    <row r="58" spans="1:22" ht="45" customHeight="1" x14ac:dyDescent="0.25">
      <c r="A58" s="200" t="s">
        <v>176</v>
      </c>
      <c r="B58" s="201"/>
      <c r="C58" s="201"/>
      <c r="D58" s="201"/>
      <c r="E58" s="201"/>
      <c r="F58" s="201"/>
      <c r="G58" s="201"/>
      <c r="H58" s="201"/>
      <c r="I58" s="201"/>
      <c r="J58" s="201"/>
      <c r="K58" s="202"/>
    </row>
    <row r="59" spans="1:22" ht="29.25" customHeight="1" x14ac:dyDescent="0.25">
      <c r="A59" s="200" t="s">
        <v>177</v>
      </c>
      <c r="B59" s="201"/>
      <c r="C59" s="201"/>
      <c r="D59" s="201"/>
      <c r="E59" s="201"/>
      <c r="F59" s="201"/>
      <c r="G59" s="201"/>
      <c r="H59" s="201"/>
      <c r="I59" s="201"/>
      <c r="J59" s="201"/>
      <c r="K59" s="202"/>
    </row>
    <row r="60" spans="1:22" ht="29.25" customHeight="1" x14ac:dyDescent="0.25">
      <c r="A60" s="112"/>
      <c r="B60" s="112"/>
      <c r="C60" s="112"/>
      <c r="D60" s="112"/>
      <c r="E60" s="112"/>
      <c r="F60" s="112"/>
      <c r="G60" s="112"/>
      <c r="H60" s="112"/>
      <c r="I60" s="112"/>
      <c r="J60" s="112"/>
      <c r="K60" s="112"/>
    </row>
    <row r="61" spans="1:22" ht="29.25" customHeight="1" x14ac:dyDescent="0.25">
      <c r="A61" s="112"/>
      <c r="B61" s="112"/>
      <c r="C61" s="112"/>
      <c r="D61" s="112"/>
      <c r="E61" s="112"/>
      <c r="F61" s="112"/>
      <c r="G61" s="112"/>
      <c r="H61" s="112"/>
      <c r="I61" s="112"/>
      <c r="J61" s="112"/>
      <c r="K61" s="112"/>
    </row>
    <row r="62" spans="1:22" ht="15.6" x14ac:dyDescent="0.3">
      <c r="A62" s="24" t="s">
        <v>227</v>
      </c>
      <c r="B62" s="25"/>
      <c r="C62" s="23"/>
      <c r="D62" s="1"/>
      <c r="E62" s="1"/>
      <c r="F62" s="1"/>
      <c r="G62" s="1"/>
      <c r="H62" s="1"/>
      <c r="I62" s="1"/>
      <c r="J62" s="1"/>
      <c r="K62" s="1"/>
    </row>
    <row r="63" spans="1:22" ht="14.4" thickBot="1" x14ac:dyDescent="0.3">
      <c r="A63" s="25"/>
      <c r="B63" s="23"/>
      <c r="C63" s="23"/>
      <c r="D63" s="1"/>
      <c r="E63" s="1"/>
      <c r="F63" s="1"/>
      <c r="G63" s="1"/>
      <c r="H63" s="1"/>
      <c r="I63" s="1"/>
      <c r="J63" s="1"/>
      <c r="K63" s="1"/>
    </row>
    <row r="64" spans="1:22" ht="24" customHeight="1" x14ac:dyDescent="0.25">
      <c r="A64" s="187" t="s">
        <v>3</v>
      </c>
      <c r="B64" s="195" t="s">
        <v>147</v>
      </c>
      <c r="C64" s="197" t="s">
        <v>148</v>
      </c>
      <c r="D64" s="198"/>
      <c r="E64" s="198"/>
      <c r="F64" s="198"/>
      <c r="G64" s="198"/>
      <c r="H64" s="198"/>
      <c r="I64" s="198"/>
      <c r="J64" s="199"/>
      <c r="K64" s="203" t="s">
        <v>5</v>
      </c>
    </row>
    <row r="65" spans="1:11" ht="14.25" customHeight="1" x14ac:dyDescent="0.25">
      <c r="A65" s="188"/>
      <c r="B65" s="196"/>
      <c r="C65" s="109" t="s">
        <v>149</v>
      </c>
      <c r="D65" s="109" t="s">
        <v>150</v>
      </c>
      <c r="E65" s="109" t="s">
        <v>151</v>
      </c>
      <c r="F65" s="109" t="s">
        <v>152</v>
      </c>
      <c r="G65" s="109" t="s">
        <v>153</v>
      </c>
      <c r="H65" s="109" t="s">
        <v>154</v>
      </c>
      <c r="I65" s="109" t="s">
        <v>155</v>
      </c>
      <c r="J65" s="102" t="s">
        <v>156</v>
      </c>
      <c r="K65" s="204"/>
    </row>
    <row r="66" spans="1:11" x14ac:dyDescent="0.25">
      <c r="A66" s="120">
        <v>1</v>
      </c>
      <c r="B66" s="89">
        <v>2</v>
      </c>
      <c r="C66" s="89">
        <v>3</v>
      </c>
      <c r="D66" s="89">
        <v>4</v>
      </c>
      <c r="E66" s="89">
        <v>5</v>
      </c>
      <c r="F66" s="89">
        <v>6</v>
      </c>
      <c r="G66" s="89">
        <v>7</v>
      </c>
      <c r="H66" s="89">
        <v>8</v>
      </c>
      <c r="I66" s="89">
        <v>9</v>
      </c>
      <c r="J66" s="89">
        <v>10</v>
      </c>
      <c r="K66" s="121">
        <v>11</v>
      </c>
    </row>
    <row r="67" spans="1:11" ht="19.2" customHeight="1" x14ac:dyDescent="0.25">
      <c r="A67" s="120">
        <v>1</v>
      </c>
      <c r="B67" s="68" t="s">
        <v>178</v>
      </c>
      <c r="C67" s="73"/>
      <c r="D67" s="73"/>
      <c r="E67" s="73"/>
      <c r="F67" s="73"/>
      <c r="G67" s="73"/>
      <c r="H67" s="73"/>
      <c r="I67" s="73"/>
      <c r="J67" s="73"/>
      <c r="K67" s="122"/>
    </row>
    <row r="68" spans="1:11" ht="48" x14ac:dyDescent="0.25">
      <c r="A68" s="120">
        <v>2</v>
      </c>
      <c r="B68" s="68" t="s">
        <v>228</v>
      </c>
      <c r="C68" s="83">
        <f>C67*Arkusz2!K9</f>
        <v>0</v>
      </c>
      <c r="D68" s="86">
        <f>D67*Arkusz2!L9</f>
        <v>0</v>
      </c>
      <c r="E68" s="86">
        <f>E67*Arkusz2!M9</f>
        <v>0</v>
      </c>
      <c r="F68" s="83">
        <f>F67*Arkusz2!N9</f>
        <v>0</v>
      </c>
      <c r="G68" s="86">
        <f>G67*Arkusz2!O9</f>
        <v>0</v>
      </c>
      <c r="H68" s="86">
        <f>H67*Arkusz2!P9</f>
        <v>0</v>
      </c>
      <c r="I68" s="86">
        <f>I67*Arkusz2!Q9</f>
        <v>0</v>
      </c>
      <c r="J68" s="86">
        <f>J67*Arkusz2!R9</f>
        <v>0</v>
      </c>
      <c r="K68" s="123">
        <f>SUM(C68:J68)</f>
        <v>0</v>
      </c>
    </row>
    <row r="69" spans="1:11" x14ac:dyDescent="0.25">
      <c r="A69" s="120">
        <v>3</v>
      </c>
      <c r="B69" s="68" t="s">
        <v>179</v>
      </c>
      <c r="C69" s="82"/>
      <c r="D69" s="85"/>
      <c r="E69" s="85"/>
      <c r="F69" s="82"/>
      <c r="G69" s="85"/>
      <c r="H69" s="85"/>
      <c r="I69" s="85"/>
      <c r="J69" s="85"/>
      <c r="K69" s="123">
        <f>ROUNDDOWN(K68*1%,2)</f>
        <v>0</v>
      </c>
    </row>
    <row r="70" spans="1:11" ht="18" customHeight="1" thickBot="1" x14ac:dyDescent="0.3">
      <c r="A70" s="125">
        <v>4</v>
      </c>
      <c r="B70" s="126" t="s">
        <v>180</v>
      </c>
      <c r="C70" s="127"/>
      <c r="D70" s="130"/>
      <c r="E70" s="130"/>
      <c r="F70" s="127"/>
      <c r="G70" s="130"/>
      <c r="H70" s="130"/>
      <c r="I70" s="130"/>
      <c r="J70" s="130"/>
      <c r="K70" s="131">
        <f>K68+K69</f>
        <v>0</v>
      </c>
    </row>
    <row r="71" spans="1:11" ht="13.8" customHeight="1" x14ac:dyDescent="0.25">
      <c r="A71" s="1"/>
      <c r="B71" s="1"/>
      <c r="C71" s="1"/>
      <c r="D71" s="1"/>
      <c r="E71" s="1"/>
      <c r="F71" s="1"/>
      <c r="G71" s="1"/>
      <c r="I71" s="1"/>
      <c r="J71" s="1"/>
      <c r="K71" s="1"/>
    </row>
    <row r="72" spans="1:11" ht="13.8" customHeight="1" thickBot="1" x14ac:dyDescent="0.3">
      <c r="A72" s="1"/>
      <c r="B72" s="1"/>
      <c r="C72" s="1"/>
      <c r="D72" s="1"/>
      <c r="E72" s="1"/>
      <c r="F72" s="1"/>
      <c r="G72" s="1"/>
      <c r="I72" s="1"/>
      <c r="J72" s="1"/>
      <c r="K72" s="1"/>
    </row>
    <row r="73" spans="1:11" ht="25.5" customHeight="1" thickBot="1" x14ac:dyDescent="0.3">
      <c r="A73" s="1"/>
      <c r="B73" s="182" t="s">
        <v>229</v>
      </c>
      <c r="C73" s="182"/>
      <c r="D73" s="182"/>
      <c r="E73" s="182"/>
      <c r="F73" s="182"/>
      <c r="G73" s="183"/>
      <c r="H73" s="145">
        <f>K70</f>
        <v>0</v>
      </c>
      <c r="I73" s="1"/>
      <c r="J73" s="1"/>
      <c r="K73" s="1"/>
    </row>
    <row r="74" spans="1:11" ht="25.5" customHeight="1" x14ac:dyDescent="0.25">
      <c r="A74" s="1"/>
      <c r="B74" s="110"/>
      <c r="C74" s="110"/>
      <c r="D74" s="110"/>
      <c r="E74" s="110"/>
      <c r="F74" s="110"/>
      <c r="G74" s="111"/>
      <c r="H74" s="132"/>
      <c r="I74" s="1"/>
      <c r="J74" s="1"/>
      <c r="K74" s="1"/>
    </row>
    <row r="75" spans="1:11" ht="16.2" customHeight="1" x14ac:dyDescent="0.25">
      <c r="A75" s="1"/>
      <c r="B75" s="1"/>
      <c r="C75" s="1"/>
      <c r="D75" s="1"/>
      <c r="E75" s="1"/>
      <c r="F75" s="1"/>
      <c r="G75" s="1"/>
      <c r="H75" s="1"/>
      <c r="I75" s="1"/>
      <c r="J75" s="1"/>
      <c r="K75" s="1"/>
    </row>
    <row r="76" spans="1:11" ht="30" customHeight="1" x14ac:dyDescent="0.3">
      <c r="A76" s="186" t="s">
        <v>212</v>
      </c>
      <c r="B76" s="186"/>
      <c r="C76" s="186"/>
      <c r="D76" s="186"/>
      <c r="E76" s="186"/>
      <c r="F76" s="186"/>
      <c r="G76" s="186"/>
      <c r="H76" s="186"/>
      <c r="I76" s="186"/>
      <c r="J76" s="186"/>
      <c r="K76" s="186"/>
    </row>
    <row r="77" spans="1:11" ht="14.4" thickBot="1" x14ac:dyDescent="0.3">
      <c r="A77" s="1"/>
      <c r="B77" s="1"/>
      <c r="C77" s="1"/>
      <c r="D77" s="1"/>
      <c r="E77" s="1"/>
      <c r="F77" s="1"/>
      <c r="G77" s="1"/>
      <c r="H77" s="1"/>
      <c r="I77" s="1"/>
      <c r="J77" s="1"/>
      <c r="K77" s="1"/>
    </row>
    <row r="78" spans="1:11" ht="15.75" customHeight="1" x14ac:dyDescent="0.25">
      <c r="A78" s="187" t="s">
        <v>3</v>
      </c>
      <c r="B78" s="195" t="s">
        <v>147</v>
      </c>
      <c r="C78" s="197" t="s">
        <v>148</v>
      </c>
      <c r="D78" s="198"/>
      <c r="E78" s="198"/>
      <c r="F78" s="198"/>
      <c r="G78" s="198"/>
      <c r="H78" s="198"/>
      <c r="I78" s="198"/>
      <c r="J78" s="199"/>
      <c r="K78" s="203" t="s">
        <v>5</v>
      </c>
    </row>
    <row r="79" spans="1:11" ht="15.75" customHeight="1" x14ac:dyDescent="0.25">
      <c r="A79" s="188"/>
      <c r="B79" s="196"/>
      <c r="C79" s="109" t="s">
        <v>149</v>
      </c>
      <c r="D79" s="109" t="s">
        <v>150</v>
      </c>
      <c r="E79" s="109" t="s">
        <v>151</v>
      </c>
      <c r="F79" s="109" t="s">
        <v>152</v>
      </c>
      <c r="G79" s="109" t="s">
        <v>153</v>
      </c>
      <c r="H79" s="109" t="s">
        <v>154</v>
      </c>
      <c r="I79" s="109" t="s">
        <v>155</v>
      </c>
      <c r="J79" s="102" t="s">
        <v>156</v>
      </c>
      <c r="K79" s="204"/>
    </row>
    <row r="80" spans="1:11" ht="18.75" customHeight="1" x14ac:dyDescent="0.25">
      <c r="A80" s="120">
        <v>1</v>
      </c>
      <c r="B80" s="89">
        <v>2</v>
      </c>
      <c r="C80" s="89">
        <v>3</v>
      </c>
      <c r="D80" s="89">
        <v>4</v>
      </c>
      <c r="E80" s="89">
        <v>5</v>
      </c>
      <c r="F80" s="89">
        <v>6</v>
      </c>
      <c r="G80" s="89">
        <v>7</v>
      </c>
      <c r="H80" s="89">
        <v>8</v>
      </c>
      <c r="I80" s="89">
        <v>9</v>
      </c>
      <c r="J80" s="89">
        <v>10</v>
      </c>
      <c r="K80" s="121">
        <v>11</v>
      </c>
    </row>
    <row r="81" spans="1:11" ht="74.400000000000006" customHeight="1" x14ac:dyDescent="0.25">
      <c r="A81" s="120">
        <v>1</v>
      </c>
      <c r="B81" s="68" t="s">
        <v>231</v>
      </c>
      <c r="C81" s="73"/>
      <c r="D81" s="73"/>
      <c r="E81" s="73"/>
      <c r="F81" s="73"/>
      <c r="G81" s="73"/>
      <c r="H81" s="73"/>
      <c r="I81" s="73"/>
      <c r="J81" s="73"/>
      <c r="K81" s="122"/>
    </row>
    <row r="82" spans="1:11" ht="81" customHeight="1" x14ac:dyDescent="0.25">
      <c r="A82" s="120">
        <v>2</v>
      </c>
      <c r="B82" s="68" t="s">
        <v>232</v>
      </c>
      <c r="C82" s="73"/>
      <c r="D82" s="73"/>
      <c r="E82" s="73"/>
      <c r="F82" s="73"/>
      <c r="G82" s="73"/>
      <c r="H82" s="73"/>
      <c r="I82" s="73"/>
      <c r="J82" s="73"/>
      <c r="K82" s="122"/>
    </row>
    <row r="83" spans="1:11" ht="38.4" customHeight="1" thickBot="1" x14ac:dyDescent="0.3">
      <c r="A83" s="128">
        <v>3</v>
      </c>
      <c r="B83" s="159" t="s">
        <v>181</v>
      </c>
      <c r="C83" s="160"/>
      <c r="D83" s="160"/>
      <c r="E83" s="160"/>
      <c r="F83" s="160"/>
      <c r="G83" s="160"/>
      <c r="H83" s="160"/>
      <c r="I83" s="160"/>
      <c r="J83" s="160"/>
      <c r="K83" s="161"/>
    </row>
    <row r="84" spans="1:11" ht="24.6" thickBot="1" x14ac:dyDescent="0.3">
      <c r="A84" s="117">
        <v>4</v>
      </c>
      <c r="B84" s="166" t="s">
        <v>182</v>
      </c>
      <c r="C84" s="167"/>
      <c r="D84" s="167"/>
      <c r="E84" s="167"/>
      <c r="F84" s="167"/>
      <c r="G84" s="167"/>
      <c r="H84" s="167"/>
      <c r="I84" s="167"/>
      <c r="J84" s="167"/>
      <c r="K84" s="168"/>
    </row>
    <row r="85" spans="1:11" ht="51" customHeight="1" thickBot="1" x14ac:dyDescent="0.3">
      <c r="A85" s="117">
        <v>5</v>
      </c>
      <c r="B85" s="166" t="s">
        <v>183</v>
      </c>
      <c r="C85" s="169"/>
      <c r="D85" s="169"/>
      <c r="E85" s="169"/>
      <c r="F85" s="167"/>
      <c r="G85" s="167"/>
      <c r="H85" s="169"/>
      <c r="I85" s="167"/>
      <c r="J85" s="167"/>
      <c r="K85" s="168"/>
    </row>
    <row r="86" spans="1:11" ht="36" x14ac:dyDescent="0.25">
      <c r="A86" s="162">
        <v>6</v>
      </c>
      <c r="B86" s="163" t="s">
        <v>233</v>
      </c>
      <c r="C86" s="164"/>
      <c r="D86" s="164"/>
      <c r="E86" s="164"/>
      <c r="F86" s="164"/>
      <c r="G86" s="164"/>
      <c r="H86" s="164"/>
      <c r="I86" s="164"/>
      <c r="J86" s="164"/>
      <c r="K86" s="165"/>
    </row>
    <row r="87" spans="1:11" ht="48" customHeight="1" x14ac:dyDescent="0.25">
      <c r="A87" s="120">
        <v>7</v>
      </c>
      <c r="B87" s="68" t="s">
        <v>184</v>
      </c>
      <c r="C87" s="73"/>
      <c r="D87" s="73"/>
      <c r="E87" s="73"/>
      <c r="F87" s="73"/>
      <c r="G87" s="73"/>
      <c r="H87" s="73"/>
      <c r="I87" s="73"/>
      <c r="J87" s="73"/>
      <c r="K87" s="122"/>
    </row>
    <row r="88" spans="1:11" ht="36" x14ac:dyDescent="0.25">
      <c r="A88" s="120">
        <v>8</v>
      </c>
      <c r="B88" s="68" t="s">
        <v>185</v>
      </c>
      <c r="C88" s="73"/>
      <c r="D88" s="73"/>
      <c r="E88" s="73"/>
      <c r="F88" s="73"/>
      <c r="G88" s="73"/>
      <c r="H88" s="73"/>
      <c r="I88" s="73"/>
      <c r="J88" s="73"/>
      <c r="K88" s="122"/>
    </row>
    <row r="89" spans="1:11" ht="45" customHeight="1" x14ac:dyDescent="0.25">
      <c r="A89" s="120">
        <v>9</v>
      </c>
      <c r="B89" s="68" t="s">
        <v>234</v>
      </c>
      <c r="C89" s="73"/>
      <c r="D89" s="73"/>
      <c r="E89" s="73"/>
      <c r="F89" s="73"/>
      <c r="G89" s="73"/>
      <c r="H89" s="73"/>
      <c r="I89" s="73"/>
      <c r="J89" s="73"/>
      <c r="K89" s="122"/>
    </row>
    <row r="90" spans="1:11" ht="64.2" customHeight="1" x14ac:dyDescent="0.25">
      <c r="A90" s="120">
        <v>10</v>
      </c>
      <c r="B90" s="68" t="s">
        <v>186</v>
      </c>
      <c r="C90" s="73"/>
      <c r="D90" s="73"/>
      <c r="E90" s="73"/>
      <c r="F90" s="88"/>
      <c r="G90" s="88"/>
      <c r="H90" s="88"/>
      <c r="I90" s="88"/>
      <c r="J90" s="88"/>
      <c r="K90" s="123">
        <f t="shared" ref="K90:K100" si="2">SUM(C90:J90)</f>
        <v>0</v>
      </c>
    </row>
    <row r="91" spans="1:11" ht="63" customHeight="1" x14ac:dyDescent="0.25">
      <c r="A91" s="120">
        <v>11</v>
      </c>
      <c r="B91" s="68" t="s">
        <v>187</v>
      </c>
      <c r="C91" s="73"/>
      <c r="D91" s="73"/>
      <c r="E91" s="73"/>
      <c r="F91" s="88"/>
      <c r="G91" s="88"/>
      <c r="H91" s="88"/>
      <c r="I91" s="88"/>
      <c r="J91" s="88"/>
      <c r="K91" s="123">
        <f t="shared" si="2"/>
        <v>0</v>
      </c>
    </row>
    <row r="92" spans="1:11" ht="60" x14ac:dyDescent="0.25">
      <c r="A92" s="120">
        <v>12</v>
      </c>
      <c r="B92" s="68" t="s">
        <v>188</v>
      </c>
      <c r="C92" s="88"/>
      <c r="D92" s="88"/>
      <c r="E92" s="88"/>
      <c r="F92" s="73"/>
      <c r="G92" s="73"/>
      <c r="H92" s="73"/>
      <c r="I92" s="73"/>
      <c r="J92" s="73"/>
      <c r="K92" s="123">
        <f t="shared" si="2"/>
        <v>0</v>
      </c>
    </row>
    <row r="93" spans="1:11" ht="60" x14ac:dyDescent="0.25">
      <c r="A93" s="120">
        <v>13</v>
      </c>
      <c r="B93" s="68" t="s">
        <v>189</v>
      </c>
      <c r="C93" s="88"/>
      <c r="D93" s="88"/>
      <c r="E93" s="88"/>
      <c r="F93" s="73"/>
      <c r="G93" s="73"/>
      <c r="H93" s="73"/>
      <c r="I93" s="73"/>
      <c r="J93" s="73"/>
      <c r="K93" s="123">
        <f t="shared" si="2"/>
        <v>0</v>
      </c>
    </row>
    <row r="94" spans="1:11" ht="48" x14ac:dyDescent="0.25">
      <c r="A94" s="120">
        <v>14</v>
      </c>
      <c r="B94" s="68" t="s">
        <v>190</v>
      </c>
      <c r="C94" s="73"/>
      <c r="D94" s="73"/>
      <c r="E94" s="73"/>
      <c r="F94" s="73"/>
      <c r="G94" s="73"/>
      <c r="H94" s="73"/>
      <c r="I94" s="73"/>
      <c r="J94" s="73"/>
      <c r="K94" s="123">
        <f t="shared" si="2"/>
        <v>0</v>
      </c>
    </row>
    <row r="95" spans="1:11" ht="48" x14ac:dyDescent="0.25">
      <c r="A95" s="120">
        <v>15</v>
      </c>
      <c r="B95" s="68" t="s">
        <v>191</v>
      </c>
      <c r="C95" s="73"/>
      <c r="D95" s="73"/>
      <c r="E95" s="73"/>
      <c r="F95" s="73"/>
      <c r="G95" s="73"/>
      <c r="H95" s="73"/>
      <c r="I95" s="73"/>
      <c r="J95" s="73"/>
      <c r="K95" s="123">
        <f t="shared" si="2"/>
        <v>0</v>
      </c>
    </row>
    <row r="96" spans="1:11" ht="48" x14ac:dyDescent="0.25">
      <c r="A96" s="120">
        <v>16</v>
      </c>
      <c r="B96" s="68" t="s">
        <v>192</v>
      </c>
      <c r="C96" s="88"/>
      <c r="D96" s="88"/>
      <c r="E96" s="88"/>
      <c r="F96" s="73"/>
      <c r="G96" s="73"/>
      <c r="H96" s="88"/>
      <c r="I96" s="73"/>
      <c r="J96" s="73"/>
      <c r="K96" s="123">
        <f>SUM(C96:J96)</f>
        <v>0</v>
      </c>
    </row>
    <row r="97" spans="1:11" ht="84" x14ac:dyDescent="0.25">
      <c r="A97" s="120">
        <v>17</v>
      </c>
      <c r="B97" s="68" t="s">
        <v>193</v>
      </c>
      <c r="C97" s="73"/>
      <c r="D97" s="73"/>
      <c r="E97" s="73"/>
      <c r="F97" s="73"/>
      <c r="G97" s="73"/>
      <c r="H97" s="73"/>
      <c r="I97" s="73"/>
      <c r="J97" s="73"/>
      <c r="K97" s="123">
        <f>SUM(C97:J97)</f>
        <v>0</v>
      </c>
    </row>
    <row r="98" spans="1:11" ht="84" x14ac:dyDescent="0.25">
      <c r="A98" s="120">
        <v>18</v>
      </c>
      <c r="B98" s="68" t="s">
        <v>194</v>
      </c>
      <c r="C98" s="73"/>
      <c r="D98" s="73"/>
      <c r="E98" s="73"/>
      <c r="F98" s="73"/>
      <c r="G98" s="73"/>
      <c r="H98" s="73"/>
      <c r="I98" s="73"/>
      <c r="J98" s="73"/>
      <c r="K98" s="123">
        <f t="shared" si="2"/>
        <v>0</v>
      </c>
    </row>
    <row r="99" spans="1:11" ht="60" x14ac:dyDescent="0.25">
      <c r="A99" s="120">
        <v>19</v>
      </c>
      <c r="B99" s="68" t="s">
        <v>195</v>
      </c>
      <c r="C99" s="73"/>
      <c r="D99" s="73"/>
      <c r="E99" s="73"/>
      <c r="F99" s="73"/>
      <c r="G99" s="73"/>
      <c r="H99" s="73"/>
      <c r="I99" s="73"/>
      <c r="J99" s="73"/>
      <c r="K99" s="123">
        <f>SUM(C99:J99)</f>
        <v>0</v>
      </c>
    </row>
    <row r="100" spans="1:11" ht="60.6" thickBot="1" x14ac:dyDescent="0.3">
      <c r="A100" s="120">
        <v>20</v>
      </c>
      <c r="B100" s="68" t="s">
        <v>196</v>
      </c>
      <c r="C100" s="73"/>
      <c r="D100" s="73"/>
      <c r="E100" s="73"/>
      <c r="F100" s="73"/>
      <c r="G100" s="73"/>
      <c r="H100" s="73"/>
      <c r="I100" s="73"/>
      <c r="J100" s="73"/>
      <c r="K100" s="123">
        <f t="shared" si="2"/>
        <v>0</v>
      </c>
    </row>
    <row r="101" spans="1:11" ht="14.4" thickBot="1" x14ac:dyDescent="0.3">
      <c r="A101" s="120">
        <v>21</v>
      </c>
      <c r="B101" s="146" t="s">
        <v>213</v>
      </c>
      <c r="C101" s="84">
        <f>SUM(C90:C100)</f>
        <v>0</v>
      </c>
      <c r="D101" s="84">
        <f t="shared" ref="D101:I101" si="3">SUM(D90:D100)</f>
        <v>0</v>
      </c>
      <c r="E101" s="84">
        <f t="shared" si="3"/>
        <v>0</v>
      </c>
      <c r="F101" s="84">
        <f t="shared" si="3"/>
        <v>0</v>
      </c>
      <c r="G101" s="84">
        <f t="shared" si="3"/>
        <v>0</v>
      </c>
      <c r="H101" s="84">
        <f t="shared" si="3"/>
        <v>0</v>
      </c>
      <c r="I101" s="84">
        <f t="shared" si="3"/>
        <v>0</v>
      </c>
      <c r="J101" s="84">
        <f>SUM(J90:J100)</f>
        <v>0</v>
      </c>
      <c r="K101" s="123">
        <f>SUM(K90:K100)</f>
        <v>0</v>
      </c>
    </row>
    <row r="102" spans="1:11" ht="23.4" customHeight="1" thickBot="1" x14ac:dyDescent="0.3">
      <c r="A102" s="128">
        <v>22</v>
      </c>
      <c r="B102" s="146" t="s">
        <v>214</v>
      </c>
      <c r="C102" s="116"/>
      <c r="D102" s="116"/>
      <c r="E102" s="116"/>
      <c r="F102" s="116"/>
      <c r="G102" s="116"/>
      <c r="H102" s="116"/>
      <c r="I102" s="116"/>
      <c r="J102" s="116"/>
      <c r="K102" s="129">
        <f>ROUNDDOWN(K101*1%,2)</f>
        <v>0</v>
      </c>
    </row>
    <row r="103" spans="1:11" ht="22.8" customHeight="1" thickBot="1" x14ac:dyDescent="0.3">
      <c r="A103" s="117">
        <v>23</v>
      </c>
      <c r="B103" s="147" t="s">
        <v>215</v>
      </c>
      <c r="C103" s="118"/>
      <c r="D103" s="118"/>
      <c r="E103" s="118"/>
      <c r="F103" s="118"/>
      <c r="G103" s="118"/>
      <c r="H103" s="118"/>
      <c r="I103" s="118"/>
      <c r="J103" s="118"/>
      <c r="K103" s="119">
        <f>K101+K102</f>
        <v>0</v>
      </c>
    </row>
    <row r="104" spans="1:11" ht="19.2" customHeight="1" x14ac:dyDescent="0.25">
      <c r="A104" s="113"/>
      <c r="B104" s="114"/>
      <c r="C104" s="115"/>
      <c r="D104" s="115"/>
      <c r="E104" s="115"/>
      <c r="F104" s="115"/>
      <c r="G104" s="115"/>
      <c r="H104" s="115"/>
      <c r="I104" s="115"/>
      <c r="J104" s="115"/>
      <c r="K104" s="115"/>
    </row>
    <row r="105" spans="1:11" x14ac:dyDescent="0.25">
      <c r="A105" s="22"/>
      <c r="B105" s="1"/>
      <c r="C105" s="1"/>
      <c r="D105" s="1"/>
      <c r="E105" s="1"/>
      <c r="F105" s="1"/>
      <c r="G105" s="1"/>
      <c r="H105" s="1"/>
      <c r="I105" s="1"/>
      <c r="J105" s="1"/>
      <c r="K105" s="1"/>
    </row>
    <row r="106" spans="1:11" ht="28.5" customHeight="1" x14ac:dyDescent="0.25">
      <c r="A106" s="26" t="s">
        <v>36</v>
      </c>
      <c r="B106" s="208" t="s">
        <v>197</v>
      </c>
      <c r="C106" s="209"/>
      <c r="D106" s="209"/>
      <c r="E106" s="209"/>
      <c r="F106" s="209"/>
      <c r="G106" s="209"/>
      <c r="H106" s="209"/>
      <c r="I106" s="209"/>
      <c r="J106" s="209"/>
      <c r="K106" s="210"/>
    </row>
    <row r="107" spans="1:11" ht="27.75" customHeight="1" x14ac:dyDescent="0.25">
      <c r="A107" s="26" t="s">
        <v>37</v>
      </c>
      <c r="B107" s="208" t="s">
        <v>198</v>
      </c>
      <c r="C107" s="209"/>
      <c r="D107" s="209"/>
      <c r="E107" s="209"/>
      <c r="F107" s="209"/>
      <c r="G107" s="209"/>
      <c r="H107" s="209"/>
      <c r="I107" s="209"/>
      <c r="J107" s="209"/>
      <c r="K107" s="210"/>
    </row>
    <row r="108" spans="1:11" ht="27.75" customHeight="1" x14ac:dyDescent="0.25">
      <c r="A108" s="26" t="s">
        <v>38</v>
      </c>
      <c r="B108" s="208" t="s">
        <v>199</v>
      </c>
      <c r="C108" s="209"/>
      <c r="D108" s="209"/>
      <c r="E108" s="209"/>
      <c r="F108" s="209"/>
      <c r="G108" s="209"/>
      <c r="H108" s="209"/>
      <c r="I108" s="209"/>
      <c r="J108" s="209"/>
      <c r="K108" s="210"/>
    </row>
    <row r="109" spans="1:11" ht="24.6" customHeight="1" x14ac:dyDescent="0.25">
      <c r="A109" s="26" t="s">
        <v>39</v>
      </c>
      <c r="B109" s="208" t="s">
        <v>200</v>
      </c>
      <c r="C109" s="209"/>
      <c r="D109" s="209"/>
      <c r="E109" s="209"/>
      <c r="F109" s="209"/>
      <c r="G109" s="209"/>
      <c r="H109" s="209"/>
      <c r="I109" s="209"/>
      <c r="J109" s="209"/>
      <c r="K109" s="210"/>
    </row>
    <row r="110" spans="1:11" ht="26.4" customHeight="1" x14ac:dyDescent="0.25">
      <c r="A110" s="26" t="s">
        <v>40</v>
      </c>
      <c r="B110" s="208" t="s">
        <v>201</v>
      </c>
      <c r="C110" s="209"/>
      <c r="D110" s="209"/>
      <c r="E110" s="209"/>
      <c r="F110" s="209"/>
      <c r="G110" s="209"/>
      <c r="H110" s="209"/>
      <c r="I110" s="209"/>
      <c r="J110" s="209"/>
      <c r="K110" s="210"/>
    </row>
    <row r="111" spans="1:11" ht="36" customHeight="1" x14ac:dyDescent="0.25">
      <c r="A111" s="26" t="s">
        <v>202</v>
      </c>
      <c r="B111" s="208" t="s">
        <v>203</v>
      </c>
      <c r="C111" s="209"/>
      <c r="D111" s="209"/>
      <c r="E111" s="209"/>
      <c r="F111" s="209"/>
      <c r="G111" s="209"/>
      <c r="H111" s="209"/>
      <c r="I111" s="209"/>
      <c r="J111" s="209"/>
      <c r="K111" s="210"/>
    </row>
    <row r="112" spans="1:11" ht="36" customHeight="1" x14ac:dyDescent="0.25">
      <c r="A112" s="26" t="s">
        <v>204</v>
      </c>
      <c r="B112" s="208" t="s">
        <v>205</v>
      </c>
      <c r="C112" s="209"/>
      <c r="D112" s="209"/>
      <c r="E112" s="209"/>
      <c r="F112" s="209"/>
      <c r="G112" s="209"/>
      <c r="H112" s="209"/>
      <c r="I112" s="209"/>
      <c r="J112" s="209"/>
      <c r="K112" s="210"/>
    </row>
    <row r="113" spans="1:11" ht="36" customHeight="1" x14ac:dyDescent="0.25">
      <c r="A113" s="26" t="s">
        <v>206</v>
      </c>
      <c r="B113" s="208" t="s">
        <v>207</v>
      </c>
      <c r="C113" s="209"/>
      <c r="D113" s="209"/>
      <c r="E113" s="209"/>
      <c r="F113" s="209"/>
      <c r="G113" s="209"/>
      <c r="H113" s="209"/>
      <c r="I113" s="209"/>
      <c r="J113" s="209"/>
      <c r="K113" s="210"/>
    </row>
    <row r="114" spans="1:11" ht="36" customHeight="1" x14ac:dyDescent="0.25">
      <c r="A114" s="26" t="s">
        <v>208</v>
      </c>
      <c r="B114" s="208" t="s">
        <v>209</v>
      </c>
      <c r="C114" s="209"/>
      <c r="D114" s="209"/>
      <c r="E114" s="209"/>
      <c r="F114" s="209"/>
      <c r="G114" s="209"/>
      <c r="H114" s="209"/>
      <c r="I114" s="209"/>
      <c r="J114" s="209"/>
      <c r="K114" s="210"/>
    </row>
    <row r="115" spans="1:11" x14ac:dyDescent="0.25">
      <c r="A115" s="26"/>
      <c r="B115" s="6"/>
      <c r="C115" s="1"/>
      <c r="D115" s="1"/>
      <c r="E115" s="1"/>
      <c r="F115" s="1"/>
      <c r="G115" s="1"/>
      <c r="H115" s="1"/>
      <c r="I115" s="1"/>
      <c r="J115" s="1"/>
      <c r="K115" s="1"/>
    </row>
    <row r="116" spans="1:11" x14ac:dyDescent="0.25">
      <c r="A116" s="1"/>
      <c r="B116" s="1"/>
      <c r="C116" s="1"/>
      <c r="D116" s="1"/>
      <c r="E116" s="1"/>
      <c r="F116" s="1"/>
      <c r="G116" s="1"/>
      <c r="H116" s="1"/>
      <c r="I116" s="1"/>
      <c r="J116" s="1"/>
      <c r="K116" s="1"/>
    </row>
    <row r="117" spans="1:11" ht="33.75" customHeight="1" x14ac:dyDescent="0.3">
      <c r="A117" s="212" t="s">
        <v>210</v>
      </c>
      <c r="B117" s="212"/>
      <c r="C117" s="212"/>
      <c r="D117" s="212"/>
      <c r="E117" s="212"/>
      <c r="F117" s="212"/>
      <c r="G117" s="212"/>
      <c r="H117" s="212"/>
      <c r="I117" s="212"/>
      <c r="J117" s="212"/>
      <c r="K117" s="1"/>
    </row>
    <row r="118" spans="1:11" ht="14.4" thickBot="1" x14ac:dyDescent="0.3">
      <c r="A118" s="1"/>
      <c r="B118" s="1"/>
      <c r="C118" s="1"/>
      <c r="D118" s="1"/>
      <c r="E118" s="1"/>
      <c r="F118" s="1"/>
      <c r="G118" s="1"/>
      <c r="H118" s="1"/>
      <c r="I118" s="1"/>
      <c r="J118" s="1"/>
      <c r="K118" s="1"/>
    </row>
    <row r="119" spans="1:11" ht="14.4" thickBot="1" x14ac:dyDescent="0.3">
      <c r="A119" s="1"/>
      <c r="B119" s="170" t="s">
        <v>211</v>
      </c>
      <c r="C119" s="170"/>
      <c r="D119" s="170"/>
      <c r="E119" s="211"/>
      <c r="F119" s="155">
        <f>SUM(K50+K70+K103)</f>
        <v>0</v>
      </c>
      <c r="G119" s="1" t="s">
        <v>13</v>
      </c>
      <c r="H119" s="1"/>
      <c r="I119" s="1"/>
      <c r="J119" s="1"/>
      <c r="K119" s="1"/>
    </row>
    <row r="120" spans="1:11" x14ac:dyDescent="0.25">
      <c r="A120" s="1"/>
      <c r="B120" s="148"/>
      <c r="C120" s="148"/>
      <c r="D120" s="148"/>
      <c r="E120" s="153"/>
      <c r="F120" s="154"/>
      <c r="G120" s="1"/>
      <c r="H120" s="1"/>
      <c r="I120" s="1"/>
      <c r="J120" s="1"/>
      <c r="K120" s="1"/>
    </row>
    <row r="121" spans="1:11" ht="14.4" thickBot="1" x14ac:dyDescent="0.3">
      <c r="A121" s="1"/>
      <c r="B121" s="1"/>
      <c r="C121" s="1"/>
      <c r="D121" s="1"/>
      <c r="E121" s="1"/>
      <c r="F121" s="1"/>
      <c r="G121" s="1"/>
      <c r="H121" s="1"/>
      <c r="I121" s="1"/>
      <c r="J121" s="1"/>
      <c r="K121" s="1"/>
    </row>
    <row r="122" spans="1:11" x14ac:dyDescent="0.25">
      <c r="A122" s="1"/>
      <c r="B122" s="27" t="s">
        <v>14</v>
      </c>
      <c r="C122" s="143">
        <f>F119</f>
        <v>0</v>
      </c>
      <c r="D122" s="1"/>
      <c r="E122" s="1"/>
      <c r="F122" s="1"/>
      <c r="G122" s="1"/>
      <c r="H122" s="1"/>
      <c r="I122" s="1"/>
      <c r="J122" s="1"/>
      <c r="K122" s="1"/>
    </row>
    <row r="123" spans="1:11" ht="14.4" thickBot="1" x14ac:dyDescent="0.3">
      <c r="A123" s="1"/>
      <c r="B123" s="27" t="s">
        <v>15</v>
      </c>
      <c r="C123" s="144">
        <v>0</v>
      </c>
      <c r="D123" s="1"/>
      <c r="E123" s="1"/>
      <c r="F123" s="1"/>
      <c r="G123" s="1"/>
      <c r="H123" s="1"/>
      <c r="I123" s="1"/>
      <c r="J123" s="1"/>
      <c r="K123" s="1"/>
    </row>
    <row r="124" spans="1:11" x14ac:dyDescent="0.25">
      <c r="A124" s="1"/>
      <c r="B124" s="1"/>
      <c r="C124" s="1"/>
      <c r="D124" s="1"/>
      <c r="E124" s="1"/>
      <c r="F124" s="1"/>
      <c r="G124" s="1"/>
      <c r="H124" s="1"/>
      <c r="I124" s="1"/>
      <c r="J124" s="1"/>
      <c r="K124" s="1"/>
    </row>
    <row r="125" spans="1:11" x14ac:dyDescent="0.25">
      <c r="A125" s="1"/>
      <c r="B125" s="1"/>
      <c r="C125" s="1"/>
      <c r="D125" s="1"/>
      <c r="E125" s="1"/>
      <c r="F125" s="1"/>
      <c r="G125" s="1"/>
      <c r="H125" s="1"/>
      <c r="I125" s="1"/>
      <c r="J125" s="1"/>
      <c r="K125" s="1"/>
    </row>
    <row r="126" spans="1:11" x14ac:dyDescent="0.25">
      <c r="A126" s="1"/>
      <c r="B126" s="1"/>
      <c r="C126" s="1"/>
      <c r="D126" s="1"/>
      <c r="E126" s="1"/>
      <c r="F126" s="1"/>
      <c r="G126" s="1"/>
      <c r="H126" s="1"/>
      <c r="I126" s="1"/>
      <c r="J126" s="1"/>
      <c r="K126" s="1"/>
    </row>
    <row r="127" spans="1:11" x14ac:dyDescent="0.25">
      <c r="A127" s="1"/>
      <c r="B127" s="1"/>
      <c r="C127" s="1"/>
      <c r="D127" s="1"/>
      <c r="E127" s="1"/>
      <c r="F127" s="1"/>
      <c r="G127" s="1"/>
      <c r="H127" s="1"/>
      <c r="I127" s="1"/>
      <c r="J127" s="1"/>
      <c r="K127" s="1"/>
    </row>
    <row r="128" spans="1:11" x14ac:dyDescent="0.25">
      <c r="A128" s="1"/>
      <c r="B128" s="1"/>
      <c r="C128" s="1"/>
      <c r="D128" s="1"/>
      <c r="E128" s="1"/>
      <c r="F128" s="1"/>
      <c r="G128" s="1"/>
      <c r="H128" s="1"/>
      <c r="I128" s="1"/>
      <c r="J128" s="1"/>
      <c r="K128" s="1"/>
    </row>
    <row r="129" spans="1:11" x14ac:dyDescent="0.25">
      <c r="A129" s="1"/>
      <c r="B129" s="1"/>
      <c r="C129" s="1"/>
      <c r="D129" s="1"/>
      <c r="E129" s="1"/>
      <c r="F129" s="1"/>
      <c r="G129" s="1"/>
      <c r="H129" s="1"/>
      <c r="I129" s="1"/>
      <c r="J129" s="1"/>
      <c r="K129" s="1"/>
    </row>
    <row r="130" spans="1:11" x14ac:dyDescent="0.25">
      <c r="A130" s="1"/>
      <c r="B130" s="1"/>
      <c r="C130" s="1"/>
      <c r="D130" s="1"/>
      <c r="E130" s="1"/>
      <c r="F130" s="1"/>
      <c r="G130" s="1"/>
      <c r="H130" s="1"/>
      <c r="I130" s="1"/>
      <c r="J130" s="1"/>
      <c r="K130" s="1"/>
    </row>
    <row r="131" spans="1:11" x14ac:dyDescent="0.25">
      <c r="A131" s="1"/>
      <c r="B131" s="103"/>
      <c r="C131" s="1"/>
      <c r="D131" s="1"/>
      <c r="E131" s="1"/>
      <c r="F131" s="1"/>
      <c r="G131" s="1"/>
      <c r="H131" s="1"/>
      <c r="I131" s="1"/>
      <c r="J131" s="1"/>
      <c r="K131" s="1"/>
    </row>
    <row r="132" spans="1:11" x14ac:dyDescent="0.25">
      <c r="A132" s="1"/>
      <c r="B132" s="28" t="s">
        <v>16</v>
      </c>
      <c r="C132" s="1"/>
      <c r="D132" s="1"/>
      <c r="E132" s="1"/>
      <c r="F132" s="1"/>
      <c r="G132" s="1"/>
      <c r="H132" s="1"/>
      <c r="I132" s="1"/>
      <c r="J132" s="1"/>
      <c r="K132" s="1"/>
    </row>
    <row r="133" spans="1:11" x14ac:dyDescent="0.25">
      <c r="A133" s="1"/>
      <c r="B133" s="1"/>
      <c r="C133" s="1"/>
      <c r="D133" s="205"/>
      <c r="E133" s="205"/>
      <c r="F133" s="205"/>
      <c r="G133" s="205"/>
      <c r="H133" s="205"/>
      <c r="I133" s="205"/>
      <c r="J133" s="205"/>
      <c r="K133" s="1"/>
    </row>
    <row r="134" spans="1:11" ht="37.5" customHeight="1" x14ac:dyDescent="0.25">
      <c r="A134" s="1"/>
      <c r="B134" s="1"/>
      <c r="C134" s="1"/>
      <c r="D134" s="206" t="s">
        <v>235</v>
      </c>
      <c r="E134" s="207"/>
      <c r="F134" s="207"/>
      <c r="G134" s="207"/>
      <c r="H134" s="207"/>
      <c r="I134" s="207"/>
      <c r="J134" s="207"/>
      <c r="K134" s="1"/>
    </row>
    <row r="135" spans="1:11" x14ac:dyDescent="0.25">
      <c r="A135" s="1"/>
      <c r="B135" s="1"/>
      <c r="C135" s="1"/>
      <c r="D135" s="1"/>
      <c r="E135" s="1"/>
      <c r="F135" s="1"/>
      <c r="G135" s="1"/>
      <c r="H135" s="1"/>
      <c r="I135" s="1"/>
      <c r="J135" s="1"/>
      <c r="K135" s="1"/>
    </row>
    <row r="136" spans="1:11" x14ac:dyDescent="0.25">
      <c r="A136" s="1"/>
      <c r="B136" s="1"/>
      <c r="C136" s="1"/>
      <c r="D136" s="1"/>
      <c r="E136" s="1"/>
      <c r="F136" s="1"/>
      <c r="G136" s="1"/>
      <c r="H136" s="1"/>
      <c r="I136" s="1"/>
      <c r="J136" s="1"/>
      <c r="K136" s="1"/>
    </row>
    <row r="137" spans="1:11" x14ac:dyDescent="0.25">
      <c r="A137" s="1"/>
      <c r="B137" s="1"/>
      <c r="C137" s="1"/>
      <c r="D137" s="1"/>
      <c r="E137" s="1"/>
      <c r="F137" s="1"/>
      <c r="G137" s="1"/>
      <c r="H137" s="1"/>
      <c r="I137" s="1"/>
      <c r="J137" s="1"/>
      <c r="K137" s="1"/>
    </row>
    <row r="138" spans="1:11" x14ac:dyDescent="0.25">
      <c r="A138" s="1"/>
      <c r="B138" s="1"/>
      <c r="C138" s="1"/>
      <c r="D138" s="1"/>
      <c r="E138" s="1"/>
      <c r="F138" s="1"/>
      <c r="G138" s="1"/>
      <c r="H138" s="1"/>
      <c r="I138" s="1"/>
      <c r="J138" s="1"/>
      <c r="K138" s="1"/>
    </row>
    <row r="139" spans="1:11" ht="121.8" customHeight="1" x14ac:dyDescent="0.25">
      <c r="A139" s="1"/>
      <c r="B139" s="157" t="s">
        <v>236</v>
      </c>
      <c r="C139" s="157"/>
      <c r="D139" s="158"/>
      <c r="E139" s="158"/>
      <c r="F139" s="1"/>
      <c r="G139" s="1"/>
      <c r="H139" s="1"/>
      <c r="I139" s="1"/>
      <c r="J139" s="1"/>
      <c r="K139" s="1"/>
    </row>
    <row r="140" spans="1:11" x14ac:dyDescent="0.25">
      <c r="A140" s="1"/>
      <c r="B140" s="1"/>
      <c r="C140" s="1"/>
      <c r="D140" s="1"/>
      <c r="E140" s="1"/>
      <c r="F140" s="1"/>
      <c r="G140" s="1"/>
      <c r="H140" s="1"/>
      <c r="I140" s="1"/>
      <c r="J140" s="1"/>
      <c r="K140" s="1"/>
    </row>
    <row r="141" spans="1:11" x14ac:dyDescent="0.25">
      <c r="A141" s="1"/>
      <c r="B141" s="69"/>
      <c r="C141" s="69"/>
      <c r="D141" s="69"/>
      <c r="E141" s="69"/>
      <c r="F141" s="69"/>
      <c r="G141" s="69"/>
      <c r="H141" s="69"/>
      <c r="I141" s="69"/>
      <c r="J141" s="69"/>
      <c r="K141" s="69"/>
    </row>
    <row r="142" spans="1:11" x14ac:dyDescent="0.25">
      <c r="A142" s="1"/>
      <c r="B142" s="69"/>
      <c r="C142" s="69"/>
      <c r="D142" s="69"/>
      <c r="E142" s="69"/>
      <c r="F142" s="69"/>
      <c r="G142" s="69"/>
      <c r="H142" s="69"/>
      <c r="I142" s="69"/>
      <c r="J142" s="69"/>
      <c r="K142" s="69"/>
    </row>
    <row r="143" spans="1:11" x14ac:dyDescent="0.25">
      <c r="A143" s="1"/>
      <c r="B143" s="69"/>
      <c r="C143" s="69"/>
      <c r="D143" s="69"/>
      <c r="E143" s="69"/>
      <c r="F143" s="69"/>
      <c r="G143" s="69"/>
      <c r="H143" s="69"/>
      <c r="I143" s="69"/>
      <c r="J143" s="69"/>
      <c r="K143" s="69"/>
    </row>
    <row r="144" spans="1:11" x14ac:dyDescent="0.25">
      <c r="A144" s="1"/>
      <c r="B144" s="69"/>
      <c r="C144" s="69"/>
      <c r="D144" s="69"/>
      <c r="E144" s="69"/>
      <c r="F144" s="69"/>
      <c r="G144" s="69"/>
      <c r="H144" s="69"/>
      <c r="I144" s="69"/>
      <c r="J144" s="69"/>
      <c r="K144" s="69"/>
    </row>
    <row r="145" spans="1:11" x14ac:dyDescent="0.25">
      <c r="A145" s="1"/>
      <c r="B145" s="69"/>
      <c r="C145" s="69"/>
      <c r="D145" s="69"/>
      <c r="E145" s="69"/>
      <c r="F145" s="69"/>
      <c r="G145" s="69"/>
      <c r="H145" s="69"/>
      <c r="I145" s="69"/>
      <c r="J145" s="69"/>
      <c r="K145" s="69"/>
    </row>
    <row r="146" spans="1:11" x14ac:dyDescent="0.25">
      <c r="A146" s="1"/>
      <c r="B146" s="69"/>
      <c r="C146" s="69"/>
      <c r="D146" s="69"/>
      <c r="E146" s="69"/>
      <c r="F146" s="69"/>
      <c r="G146" s="69"/>
      <c r="H146" s="69"/>
      <c r="I146" s="69"/>
      <c r="J146" s="69"/>
      <c r="K146" s="69"/>
    </row>
    <row r="147" spans="1:11" x14ac:dyDescent="0.25">
      <c r="A147" s="1"/>
      <c r="B147" s="69"/>
      <c r="C147" s="69"/>
      <c r="D147" s="69"/>
      <c r="E147" s="69"/>
      <c r="F147" s="69"/>
      <c r="G147" s="69"/>
      <c r="H147" s="69"/>
      <c r="I147" s="69"/>
      <c r="J147" s="69"/>
      <c r="K147" s="69"/>
    </row>
    <row r="148" spans="1:11" x14ac:dyDescent="0.25">
      <c r="A148" s="1"/>
      <c r="B148" s="69"/>
      <c r="C148" s="69"/>
      <c r="D148" s="69"/>
      <c r="E148" s="69"/>
      <c r="F148" s="69"/>
      <c r="G148" s="69"/>
      <c r="H148" s="69"/>
      <c r="I148" s="69"/>
      <c r="J148" s="69"/>
      <c r="K148" s="69"/>
    </row>
    <row r="149" spans="1:11" x14ac:dyDescent="0.25">
      <c r="A149" s="1"/>
      <c r="B149" s="69"/>
      <c r="C149" s="69"/>
      <c r="D149" s="69"/>
      <c r="E149" s="69"/>
      <c r="F149" s="69"/>
      <c r="G149" s="69"/>
      <c r="H149" s="69"/>
      <c r="I149" s="69"/>
      <c r="J149" s="69"/>
      <c r="K149" s="69"/>
    </row>
    <row r="150" spans="1:11" x14ac:dyDescent="0.25">
      <c r="A150" s="1"/>
      <c r="B150" s="69"/>
      <c r="C150" s="69"/>
      <c r="D150" s="69"/>
      <c r="E150" s="69"/>
      <c r="F150" s="69"/>
      <c r="G150" s="69"/>
      <c r="H150" s="69"/>
      <c r="I150" s="69"/>
      <c r="J150" s="69"/>
      <c r="K150" s="69"/>
    </row>
    <row r="151" spans="1:11" x14ac:dyDescent="0.25">
      <c r="A151" s="1"/>
      <c r="B151" s="69"/>
      <c r="C151" s="69"/>
      <c r="D151" s="69"/>
      <c r="E151" s="69"/>
      <c r="F151" s="69"/>
      <c r="G151" s="69"/>
      <c r="H151" s="69"/>
      <c r="I151" s="69"/>
      <c r="J151" s="69"/>
      <c r="K151" s="69"/>
    </row>
    <row r="152" spans="1:11" x14ac:dyDescent="0.25">
      <c r="A152" s="1"/>
      <c r="B152" s="69"/>
      <c r="C152" s="69"/>
      <c r="D152" s="69"/>
      <c r="E152" s="69"/>
      <c r="F152" s="69"/>
      <c r="G152" s="69"/>
      <c r="H152" s="69"/>
      <c r="I152" s="69"/>
      <c r="J152" s="69"/>
      <c r="K152" s="69"/>
    </row>
    <row r="153" spans="1:11" x14ac:dyDescent="0.25">
      <c r="A153" s="1"/>
      <c r="B153" s="69"/>
      <c r="C153" s="69"/>
      <c r="D153" s="69"/>
      <c r="E153" s="69"/>
      <c r="F153" s="69"/>
      <c r="G153" s="69"/>
      <c r="H153" s="69"/>
      <c r="I153" s="69"/>
      <c r="J153" s="69"/>
      <c r="K153" s="69"/>
    </row>
    <row r="154" spans="1:11" x14ac:dyDescent="0.25">
      <c r="A154" s="1"/>
      <c r="B154" s="69"/>
      <c r="C154" s="69"/>
      <c r="D154" s="69"/>
      <c r="E154" s="69"/>
      <c r="F154" s="69"/>
      <c r="G154" s="69"/>
      <c r="H154" s="69"/>
      <c r="I154" s="69"/>
      <c r="J154" s="69"/>
      <c r="K154" s="69"/>
    </row>
    <row r="155" spans="1:11" x14ac:dyDescent="0.25">
      <c r="A155" s="1"/>
      <c r="B155" s="69"/>
      <c r="C155" s="69"/>
      <c r="D155" s="69"/>
      <c r="E155" s="69"/>
      <c r="F155" s="69"/>
      <c r="G155" s="69"/>
      <c r="H155" s="69"/>
      <c r="I155" s="69"/>
      <c r="J155" s="69"/>
      <c r="K155" s="69"/>
    </row>
    <row r="156" spans="1:11" x14ac:dyDescent="0.25">
      <c r="A156" s="1"/>
      <c r="B156" s="69"/>
      <c r="C156" s="69"/>
      <c r="D156" s="69"/>
      <c r="E156" s="69"/>
      <c r="F156" s="69"/>
      <c r="G156" s="69"/>
      <c r="H156" s="69"/>
      <c r="I156" s="69"/>
      <c r="J156" s="69"/>
      <c r="K156" s="69"/>
    </row>
    <row r="157" spans="1:11" x14ac:dyDescent="0.25">
      <c r="A157" s="1"/>
      <c r="B157" s="69"/>
      <c r="C157" s="69"/>
      <c r="D157" s="69"/>
      <c r="E157" s="69"/>
      <c r="F157" s="69"/>
      <c r="G157" s="69"/>
      <c r="H157" s="69"/>
      <c r="I157" s="69"/>
      <c r="J157" s="69"/>
      <c r="K157" s="69"/>
    </row>
    <row r="158" spans="1:11" x14ac:dyDescent="0.25">
      <c r="A158" s="1"/>
      <c r="B158" s="69"/>
      <c r="C158" s="69"/>
      <c r="D158" s="69"/>
      <c r="E158" s="69"/>
      <c r="F158" s="69"/>
      <c r="G158" s="69"/>
      <c r="H158" s="69"/>
      <c r="I158" s="69"/>
      <c r="J158" s="69"/>
      <c r="K158" s="69"/>
    </row>
    <row r="159" spans="1:11" x14ac:dyDescent="0.25">
      <c r="A159" s="1"/>
      <c r="B159" s="69"/>
      <c r="C159" s="69"/>
      <c r="D159" s="69"/>
      <c r="E159" s="69"/>
      <c r="F159" s="69"/>
      <c r="G159" s="69"/>
      <c r="H159" s="69"/>
      <c r="I159" s="69"/>
      <c r="J159" s="69"/>
      <c r="K159" s="69"/>
    </row>
    <row r="160" spans="1:11" x14ac:dyDescent="0.25">
      <c r="A160" s="1"/>
      <c r="B160" s="69"/>
      <c r="C160" s="69"/>
      <c r="D160" s="69"/>
      <c r="E160" s="69"/>
      <c r="F160" s="69"/>
      <c r="G160" s="69"/>
      <c r="H160" s="69"/>
      <c r="I160" s="69"/>
      <c r="J160" s="69"/>
      <c r="K160" s="69"/>
    </row>
    <row r="161" spans="1:11" x14ac:dyDescent="0.25">
      <c r="A161" s="1"/>
      <c r="B161" s="69"/>
      <c r="C161" s="69"/>
      <c r="D161" s="69"/>
      <c r="E161" s="69"/>
      <c r="F161" s="69"/>
      <c r="G161" s="69"/>
      <c r="H161" s="69"/>
      <c r="I161" s="69"/>
      <c r="J161" s="69"/>
      <c r="K161" s="69"/>
    </row>
    <row r="162" spans="1:11" x14ac:dyDescent="0.25">
      <c r="A162" s="1"/>
      <c r="B162" s="69"/>
      <c r="C162" s="69"/>
      <c r="D162" s="69"/>
      <c r="E162" s="69"/>
      <c r="F162" s="69"/>
      <c r="G162" s="69"/>
      <c r="H162" s="69"/>
      <c r="I162" s="69"/>
      <c r="J162" s="69"/>
      <c r="K162" s="69"/>
    </row>
    <row r="163" spans="1:11" x14ac:dyDescent="0.25">
      <c r="A163" s="1"/>
      <c r="B163" s="69"/>
      <c r="C163" s="69"/>
      <c r="D163" s="69"/>
      <c r="E163" s="69"/>
      <c r="F163" s="69"/>
      <c r="G163" s="69"/>
      <c r="H163" s="69"/>
      <c r="I163" s="69"/>
      <c r="J163" s="69"/>
      <c r="K163" s="69"/>
    </row>
    <row r="164" spans="1:11" x14ac:dyDescent="0.25">
      <c r="A164" s="1"/>
      <c r="B164" s="69"/>
      <c r="C164" s="69"/>
      <c r="D164" s="69"/>
      <c r="E164" s="69"/>
      <c r="F164" s="69"/>
      <c r="G164" s="69"/>
      <c r="H164" s="69"/>
      <c r="I164" s="69"/>
      <c r="J164" s="69"/>
      <c r="K164" s="69"/>
    </row>
    <row r="165" spans="1:11" x14ac:dyDescent="0.25">
      <c r="A165" s="1"/>
      <c r="B165" s="69"/>
      <c r="C165" s="69"/>
      <c r="D165" s="69"/>
      <c r="E165" s="69"/>
      <c r="F165" s="69"/>
      <c r="G165" s="69"/>
      <c r="H165" s="69"/>
      <c r="I165" s="69"/>
      <c r="J165" s="69"/>
      <c r="K165" s="69"/>
    </row>
    <row r="166" spans="1:11" x14ac:dyDescent="0.25">
      <c r="A166" s="1"/>
      <c r="B166" s="69"/>
      <c r="C166" s="69"/>
      <c r="D166" s="69"/>
      <c r="E166" s="69"/>
      <c r="F166" s="69"/>
      <c r="G166" s="69"/>
      <c r="H166" s="69"/>
      <c r="I166" s="69"/>
      <c r="J166" s="69"/>
      <c r="K166" s="69"/>
    </row>
    <row r="167" spans="1:11" x14ac:dyDescent="0.25">
      <c r="A167" s="1"/>
      <c r="B167" s="69"/>
      <c r="C167" s="69"/>
      <c r="D167" s="69"/>
      <c r="E167" s="69"/>
      <c r="F167" s="69"/>
      <c r="G167" s="69"/>
      <c r="H167" s="69"/>
      <c r="I167" s="69"/>
      <c r="J167" s="69"/>
      <c r="K167" s="69"/>
    </row>
    <row r="168" spans="1:11" x14ac:dyDescent="0.25">
      <c r="A168" s="1"/>
      <c r="B168" s="69"/>
      <c r="C168" s="69"/>
      <c r="D168" s="69"/>
      <c r="E168" s="69"/>
      <c r="F168" s="69"/>
      <c r="G168" s="69"/>
      <c r="H168" s="69"/>
      <c r="I168" s="69"/>
      <c r="J168" s="69"/>
      <c r="K168" s="69"/>
    </row>
    <row r="169" spans="1:11" x14ac:dyDescent="0.25">
      <c r="A169" s="1"/>
      <c r="B169" s="69"/>
      <c r="C169" s="69"/>
      <c r="D169" s="69"/>
      <c r="E169" s="69"/>
      <c r="F169" s="69"/>
      <c r="G169" s="69"/>
      <c r="H169" s="69"/>
      <c r="I169" s="69"/>
      <c r="J169" s="69"/>
      <c r="K169" s="69"/>
    </row>
    <row r="170" spans="1:11" x14ac:dyDescent="0.25">
      <c r="A170" s="1"/>
      <c r="B170" s="69"/>
      <c r="C170" s="69"/>
      <c r="D170" s="69"/>
      <c r="E170" s="69"/>
      <c r="F170" s="69"/>
      <c r="G170" s="69"/>
      <c r="H170" s="69"/>
      <c r="I170" s="69"/>
      <c r="J170" s="69"/>
      <c r="K170" s="69"/>
    </row>
    <row r="171" spans="1:11" x14ac:dyDescent="0.25">
      <c r="A171" s="1"/>
      <c r="B171" s="69"/>
      <c r="C171" s="69"/>
      <c r="D171" s="69"/>
      <c r="E171" s="69"/>
      <c r="F171" s="69"/>
      <c r="G171" s="69"/>
      <c r="H171" s="69"/>
      <c r="I171" s="69"/>
      <c r="J171" s="69"/>
      <c r="K171" s="69"/>
    </row>
    <row r="172" spans="1:11" x14ac:dyDescent="0.25">
      <c r="A172" s="1"/>
      <c r="B172" s="69"/>
      <c r="C172" s="69"/>
      <c r="D172" s="69"/>
      <c r="E172" s="69"/>
      <c r="F172" s="69"/>
      <c r="G172" s="69"/>
      <c r="H172" s="69"/>
      <c r="I172" s="69"/>
      <c r="J172" s="69"/>
      <c r="K172" s="69"/>
    </row>
    <row r="173" spans="1:11" x14ac:dyDescent="0.25">
      <c r="A173" s="1"/>
      <c r="B173" s="69"/>
      <c r="C173" s="69"/>
      <c r="D173" s="69"/>
      <c r="E173" s="69"/>
      <c r="F173" s="69"/>
      <c r="G173" s="69"/>
      <c r="H173" s="69"/>
      <c r="I173" s="69"/>
      <c r="J173" s="69"/>
      <c r="K173" s="69"/>
    </row>
    <row r="174" spans="1:11" x14ac:dyDescent="0.25">
      <c r="A174" s="1"/>
      <c r="B174" s="69"/>
      <c r="C174" s="69"/>
      <c r="D174" s="69"/>
      <c r="E174" s="69"/>
      <c r="F174" s="69"/>
      <c r="G174" s="69"/>
      <c r="H174" s="69"/>
      <c r="I174" s="69"/>
      <c r="J174" s="69"/>
      <c r="K174" s="69"/>
    </row>
    <row r="175" spans="1:11" x14ac:dyDescent="0.25">
      <c r="A175" s="1"/>
      <c r="B175" s="69"/>
      <c r="C175" s="69"/>
      <c r="D175" s="69"/>
      <c r="E175" s="69"/>
      <c r="F175" s="69"/>
      <c r="G175" s="69"/>
      <c r="H175" s="69"/>
      <c r="I175" s="69"/>
      <c r="J175" s="69"/>
      <c r="K175" s="69"/>
    </row>
    <row r="176" spans="1:11" x14ac:dyDescent="0.25">
      <c r="A176" s="1"/>
      <c r="B176" s="69"/>
      <c r="C176" s="69"/>
      <c r="D176" s="69"/>
      <c r="E176" s="69"/>
      <c r="F176" s="69"/>
      <c r="G176" s="69"/>
      <c r="H176" s="69"/>
      <c r="I176" s="69"/>
      <c r="J176" s="69"/>
      <c r="K176" s="69"/>
    </row>
    <row r="177" spans="1:11" x14ac:dyDescent="0.25">
      <c r="A177" s="1"/>
      <c r="B177" s="69"/>
      <c r="C177" s="69"/>
      <c r="D177" s="69"/>
      <c r="E177" s="69"/>
      <c r="F177" s="69"/>
      <c r="G177" s="69"/>
      <c r="H177" s="69"/>
      <c r="I177" s="69"/>
      <c r="J177" s="69"/>
      <c r="K177" s="69"/>
    </row>
    <row r="178" spans="1:11" x14ac:dyDescent="0.25">
      <c r="A178" s="1"/>
      <c r="B178" s="69"/>
      <c r="C178" s="69"/>
      <c r="D178" s="69"/>
      <c r="E178" s="69"/>
      <c r="F178" s="69"/>
      <c r="G178" s="69"/>
      <c r="H178" s="69"/>
      <c r="I178" s="69"/>
      <c r="J178" s="69"/>
      <c r="K178" s="69"/>
    </row>
    <row r="179" spans="1:11" x14ac:dyDescent="0.25">
      <c r="A179" s="1"/>
      <c r="B179" s="69"/>
      <c r="C179" s="69"/>
      <c r="D179" s="69"/>
      <c r="E179" s="69"/>
      <c r="F179" s="69"/>
      <c r="G179" s="69"/>
      <c r="H179" s="69"/>
      <c r="I179" s="69"/>
      <c r="J179" s="69"/>
      <c r="K179" s="69"/>
    </row>
    <row r="180" spans="1:11" x14ac:dyDescent="0.25">
      <c r="A180" s="1"/>
      <c r="B180" s="69"/>
      <c r="C180" s="69"/>
      <c r="D180" s="69"/>
      <c r="E180" s="69"/>
      <c r="F180" s="69"/>
      <c r="G180" s="69"/>
      <c r="H180" s="69"/>
      <c r="I180" s="69"/>
      <c r="J180" s="69"/>
      <c r="K180" s="69"/>
    </row>
    <row r="181" spans="1:11" x14ac:dyDescent="0.25">
      <c r="A181" s="1"/>
      <c r="B181" s="69"/>
      <c r="C181" s="69"/>
      <c r="D181" s="69"/>
      <c r="E181" s="69"/>
      <c r="F181" s="69"/>
      <c r="G181" s="69"/>
      <c r="H181" s="69"/>
      <c r="I181" s="69"/>
      <c r="J181" s="69"/>
      <c r="K181" s="69"/>
    </row>
    <row r="182" spans="1:11" x14ac:dyDescent="0.25">
      <c r="A182" s="1"/>
      <c r="B182" s="69"/>
      <c r="C182" s="69"/>
      <c r="D182" s="69"/>
      <c r="E182" s="69"/>
      <c r="F182" s="69"/>
      <c r="G182" s="69"/>
      <c r="H182" s="69"/>
      <c r="I182" s="69"/>
      <c r="J182" s="69"/>
      <c r="K182" s="69"/>
    </row>
    <row r="183" spans="1:11" x14ac:dyDescent="0.25">
      <c r="A183" s="1"/>
      <c r="B183" s="69"/>
      <c r="C183" s="69"/>
      <c r="D183" s="69"/>
      <c r="E183" s="69"/>
      <c r="F183" s="69"/>
      <c r="G183" s="69"/>
      <c r="H183" s="69"/>
      <c r="I183" s="69"/>
      <c r="J183" s="69"/>
      <c r="K183" s="69"/>
    </row>
    <row r="184" spans="1:11" x14ac:dyDescent="0.25">
      <c r="A184" s="1"/>
      <c r="B184" s="69"/>
      <c r="C184" s="69"/>
      <c r="D184" s="69"/>
      <c r="E184" s="69"/>
      <c r="F184" s="69"/>
      <c r="G184" s="69"/>
      <c r="H184" s="69"/>
      <c r="I184" s="69"/>
      <c r="J184" s="69"/>
      <c r="K184" s="69"/>
    </row>
    <row r="185" spans="1:11" x14ac:dyDescent="0.25">
      <c r="A185" s="1"/>
      <c r="B185" s="69"/>
      <c r="C185" s="69"/>
      <c r="D185" s="69"/>
      <c r="E185" s="69"/>
      <c r="F185" s="69"/>
      <c r="G185" s="69"/>
      <c r="H185" s="69"/>
      <c r="I185" s="69"/>
      <c r="J185" s="69"/>
      <c r="K185" s="69"/>
    </row>
    <row r="186" spans="1:11" x14ac:dyDescent="0.25">
      <c r="B186" s="69"/>
      <c r="C186" s="69"/>
      <c r="D186" s="69"/>
      <c r="E186" s="69"/>
      <c r="F186" s="69"/>
      <c r="G186" s="69"/>
      <c r="H186" s="69"/>
      <c r="I186" s="69"/>
      <c r="J186" s="69"/>
      <c r="K186" s="69"/>
    </row>
    <row r="187" spans="1:11" x14ac:dyDescent="0.25">
      <c r="B187" s="69"/>
      <c r="C187" s="69"/>
      <c r="D187" s="69"/>
      <c r="E187" s="69"/>
      <c r="F187" s="69"/>
      <c r="G187" s="69"/>
      <c r="H187" s="69"/>
      <c r="I187" s="69"/>
      <c r="J187" s="69"/>
      <c r="K187" s="69"/>
    </row>
    <row r="188" spans="1:11" x14ac:dyDescent="0.25">
      <c r="B188" s="69"/>
      <c r="C188" s="69"/>
      <c r="D188" s="69"/>
      <c r="E188" s="69"/>
      <c r="F188" s="69"/>
      <c r="G188" s="69"/>
      <c r="H188" s="69"/>
      <c r="I188" s="69"/>
      <c r="J188" s="69"/>
      <c r="K188" s="69"/>
    </row>
    <row r="189" spans="1:11" x14ac:dyDescent="0.25">
      <c r="B189" s="69"/>
      <c r="C189" s="69"/>
      <c r="D189" s="69"/>
      <c r="E189" s="69"/>
      <c r="F189" s="69"/>
      <c r="G189" s="69"/>
      <c r="H189" s="69"/>
      <c r="I189" s="69"/>
      <c r="J189" s="69"/>
      <c r="K189" s="69"/>
    </row>
    <row r="190" spans="1:11" x14ac:dyDescent="0.25">
      <c r="B190" s="69"/>
      <c r="C190" s="69"/>
      <c r="D190" s="69"/>
      <c r="E190" s="69"/>
      <c r="F190" s="69"/>
      <c r="G190" s="69"/>
      <c r="H190" s="69"/>
      <c r="I190" s="69"/>
      <c r="J190" s="69"/>
      <c r="K190" s="69"/>
    </row>
  </sheetData>
  <protectedRanges>
    <protectedRange sqref="C68:J70" name="Rozstęp31"/>
    <protectedRange sqref="D47:E47 G47:H47 J47" name="Rozstęp29"/>
    <protectedRange sqref="G44:H44 J44" name="Rozstęp23"/>
    <protectedRange sqref="D43:E43" name="Rozstęp21"/>
    <protectedRange sqref="C67:J67 D34:E34 G34:H34 J34 C35:J38 D39:J39 C40:E40 G40:H40 J40 C41 F41:J41 C42:F42 I42 C43 F43:J43 C44:F44 I44 C45 F45:J45 C46:F46 C47 F47 I46:I47 C81:J84 F85:G85 I85:J85 C86:J89 C94:E95 C90:E91 F92:J95 F96:G96 I96:J96 C97:J100" name="Rozstęp9"/>
    <protectedRange sqref="A12:A20" name="Rozstęp7"/>
    <protectedRange sqref="F40 I40" name="Rozstęp16"/>
    <protectedRange sqref="D41:E41 C39" name="Rozstęp18"/>
    <protectedRange sqref="G42:H42 J42" name="Rozstęp20"/>
    <protectedRange sqref="D45:E45" name="Rozstęp24"/>
    <protectedRange sqref="G46:H46 J46" name="Rozstęp26"/>
    <protectedRange sqref="B131" name="Rozstęp44"/>
  </protectedRanges>
  <mergeCells count="43">
    <mergeCell ref="B106:K106"/>
    <mergeCell ref="B107:K107"/>
    <mergeCell ref="B108:K108"/>
    <mergeCell ref="B109:K109"/>
    <mergeCell ref="B110:K110"/>
    <mergeCell ref="D133:J133"/>
    <mergeCell ref="D134:J134"/>
    <mergeCell ref="B111:K111"/>
    <mergeCell ref="B112:K112"/>
    <mergeCell ref="B113:K113"/>
    <mergeCell ref="B114:K114"/>
    <mergeCell ref="B119:E119"/>
    <mergeCell ref="A117:J117"/>
    <mergeCell ref="A64:A65"/>
    <mergeCell ref="B64:B65"/>
    <mergeCell ref="C64:J64"/>
    <mergeCell ref="C78:J78"/>
    <mergeCell ref="A54:K54"/>
    <mergeCell ref="A55:K55"/>
    <mergeCell ref="A56:K56"/>
    <mergeCell ref="A57:K57"/>
    <mergeCell ref="A58:K58"/>
    <mergeCell ref="A59:K59"/>
    <mergeCell ref="K64:K65"/>
    <mergeCell ref="B73:G73"/>
    <mergeCell ref="A76:K76"/>
    <mergeCell ref="A78:A79"/>
    <mergeCell ref="B78:B79"/>
    <mergeCell ref="K78:K79"/>
    <mergeCell ref="B52:G52"/>
    <mergeCell ref="A21:B21"/>
    <mergeCell ref="A29:K29"/>
    <mergeCell ref="A31:A32"/>
    <mergeCell ref="B31:B32"/>
    <mergeCell ref="K31:K32"/>
    <mergeCell ref="C31:J31"/>
    <mergeCell ref="D24:G24"/>
    <mergeCell ref="C26:F26"/>
    <mergeCell ref="A12:F20"/>
    <mergeCell ref="A9:K9"/>
    <mergeCell ref="B4:F5"/>
    <mergeCell ref="B7:F7"/>
    <mergeCell ref="D23:I23"/>
  </mergeCells>
  <dataValidations count="2">
    <dataValidation type="date" operator="greaterThan" allowBlank="1" showInputMessage="1" showErrorMessage="1" sqref="B131" xr:uid="{2FA5ACB7-43D2-4862-9958-11F83191F6BC}">
      <formula1>44927</formula1>
    </dataValidation>
    <dataValidation allowBlank="1" showInputMessage="1" showErrorMessage="1" prompt="Proszę wpisać Kod TERYT, obowiązujący od 1 stycznia 2020 r. (w przypadku gmin kod 7 - cyfrowy)." sqref="B7:F7" xr:uid="{8DCCE687-7022-4DFA-A5E0-D60018DE1FD5}"/>
  </dataValidations>
  <pageMargins left="0.7" right="0.7" top="0.75" bottom="0.75" header="0.3" footer="0.3"/>
  <pageSetup paperSize="9" scale="5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60960</xdr:colOff>
                    <xdr:row>12</xdr:row>
                    <xdr:rowOff>0</xdr:rowOff>
                  </from>
                  <to>
                    <xdr:col>1</xdr:col>
                    <xdr:colOff>4632960</xdr:colOff>
                    <xdr:row>12</xdr:row>
                    <xdr:rowOff>266700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0</xdr:col>
                    <xdr:colOff>60960</xdr:colOff>
                    <xdr:row>13</xdr:row>
                    <xdr:rowOff>30480</xdr:rowOff>
                  </from>
                  <to>
                    <xdr:col>1</xdr:col>
                    <xdr:colOff>4632960</xdr:colOff>
                    <xdr:row>13</xdr:row>
                    <xdr:rowOff>297180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0</xdr:col>
                    <xdr:colOff>53340</xdr:colOff>
                    <xdr:row>14</xdr:row>
                    <xdr:rowOff>0</xdr:rowOff>
                  </from>
                  <to>
                    <xdr:col>1</xdr:col>
                    <xdr:colOff>4625340</xdr:colOff>
                    <xdr:row>14</xdr:row>
                    <xdr:rowOff>259080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0</xdr:col>
                    <xdr:colOff>53340</xdr:colOff>
                    <xdr:row>15</xdr:row>
                    <xdr:rowOff>30480</xdr:rowOff>
                  </from>
                  <to>
                    <xdr:col>1</xdr:col>
                    <xdr:colOff>4625340</xdr:colOff>
                    <xdr:row>15</xdr:row>
                    <xdr:rowOff>289560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0</xdr:col>
                    <xdr:colOff>53340</xdr:colOff>
                    <xdr:row>16</xdr:row>
                    <xdr:rowOff>15240</xdr:rowOff>
                  </from>
                  <to>
                    <xdr:col>1</xdr:col>
                    <xdr:colOff>4625340</xdr:colOff>
                    <xdr:row>16</xdr:row>
                    <xdr:rowOff>274320</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0</xdr:col>
                    <xdr:colOff>53340</xdr:colOff>
                    <xdr:row>17</xdr:row>
                    <xdr:rowOff>7620</xdr:rowOff>
                  </from>
                  <to>
                    <xdr:col>7</xdr:col>
                    <xdr:colOff>243840</xdr:colOff>
                    <xdr:row>18</xdr:row>
                    <xdr:rowOff>38100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0</xdr:col>
                    <xdr:colOff>45720</xdr:colOff>
                    <xdr:row>18</xdr:row>
                    <xdr:rowOff>15240</xdr:rowOff>
                  </from>
                  <to>
                    <xdr:col>1</xdr:col>
                    <xdr:colOff>4610100</xdr:colOff>
                    <xdr:row>18</xdr:row>
                    <xdr:rowOff>274320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0</xdr:col>
                    <xdr:colOff>45720</xdr:colOff>
                    <xdr:row>19</xdr:row>
                    <xdr:rowOff>15240</xdr:rowOff>
                  </from>
                  <to>
                    <xdr:col>1</xdr:col>
                    <xdr:colOff>4610100</xdr:colOff>
                    <xdr:row>19</xdr:row>
                    <xdr:rowOff>274320</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0</xdr:col>
                    <xdr:colOff>45720</xdr:colOff>
                    <xdr:row>19</xdr:row>
                    <xdr:rowOff>289560</xdr:rowOff>
                  </from>
                  <to>
                    <xdr:col>1</xdr:col>
                    <xdr:colOff>4610100</xdr:colOff>
                    <xdr:row>21</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custom" allowBlank="1" showInputMessage="1" showErrorMessage="1" error="Kwota nie może być wyższa od iloczynu liczby uczniów oraz kwoty na ucznia i wskaźnika" xr:uid="{B9C084F5-77F7-4623-97F8-6273E461CC91}">
          <x14:formula1>
            <xm:f>C85&lt;=Arkusz2!C66</xm:f>
          </x14:formula1>
          <xm:sqref>C85:E85 C92:E93 H96 C96:E96 F90:J91 H85</xm:sqref>
        </x14:dataValidation>
        <x14:dataValidation type="custom" allowBlank="1" showInputMessage="1" showErrorMessage="1" error="Kwota nie może być wyższa od iloczynu liczby uczniów oraz kwoty na ucznia i wskaźnika" xr:uid="{EF4F6018-3042-4699-8DF7-34CCBAE18C7D}">
          <x14:formula1>
            <xm:f>C70&lt;=Arkusz2!C57</xm:f>
          </x14:formula1>
          <xm:sqref>C70:J70</xm:sqref>
        </x14:dataValidation>
        <x14:dataValidation type="custom" allowBlank="1" showInputMessage="1" showErrorMessage="1" error="Kwota nie może być wyższa od iloczynu liczby uczniów oraz kwoty na ucznia i wskaźnika" xr:uid="{8AE1418A-9914-46AC-8F93-B971D3EE12A3}">
          <x14:formula1>
            <xm:f>C68&lt;=Arkusz2!C56</xm:f>
          </x14:formula1>
          <xm:sqref>C68:J69</xm:sqref>
        </x14:dataValidation>
        <x14:dataValidation type="custom" allowBlank="1" showInputMessage="1" showErrorMessage="1" error="Kwota nie może być wyższa od iloczynu liczby uczniów oraz kwoty na ucznia i wskaźnika" xr:uid="{2B068EC1-243C-445A-A547-DE370D8F47A6}">
          <x14:formula1>
            <xm:f>C39&lt;=Arkusz2!C45</xm:f>
          </x14:formula1>
          <xm:sqref>C39 J46:J47 G46:H47 D45:E45 D47:E47 G44:H44 J44 D43:E43 G42:H42 J42 D41:E41 F40 I40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7"/>
  <sheetViews>
    <sheetView workbookViewId="0">
      <selection activeCell="B6" sqref="B6:B9"/>
    </sheetView>
  </sheetViews>
  <sheetFormatPr defaultColWidth="9.109375" defaultRowHeight="14.4" x14ac:dyDescent="0.3"/>
  <cols>
    <col min="1" max="1" width="31.5546875" style="29" customWidth="1"/>
    <col min="2" max="2" width="35.44140625" style="29" customWidth="1"/>
    <col min="3" max="10" width="10" style="29" customWidth="1"/>
    <col min="11" max="16384" width="9.109375" style="29"/>
  </cols>
  <sheetData>
    <row r="1" spans="1:19" x14ac:dyDescent="0.3">
      <c r="A1" s="29" t="s">
        <v>2</v>
      </c>
      <c r="B1" s="29" t="s">
        <v>4</v>
      </c>
    </row>
    <row r="2" spans="1:19" x14ac:dyDescent="0.3">
      <c r="A2" s="29" t="s">
        <v>17</v>
      </c>
      <c r="B2" s="29" t="s">
        <v>18</v>
      </c>
      <c r="I2" s="29">
        <v>1</v>
      </c>
    </row>
    <row r="3" spans="1:19" x14ac:dyDescent="0.3">
      <c r="A3" s="29" t="s">
        <v>19</v>
      </c>
    </row>
    <row r="4" spans="1:19" x14ac:dyDescent="0.3">
      <c r="C4" s="29" t="str">
        <f>ADDRESS(ROW(C8),COLUMN(C8))</f>
        <v>$C$8</v>
      </c>
      <c r="D4" s="29" t="str">
        <f t="shared" ref="D4:S4" si="0">ADDRESS(ROW(D8),COLUMN(D8))</f>
        <v>$D$8</v>
      </c>
      <c r="E4" s="29" t="str">
        <f t="shared" si="0"/>
        <v>$E$8</v>
      </c>
      <c r="F4" s="29" t="str">
        <f t="shared" si="0"/>
        <v>$F$8</v>
      </c>
      <c r="G4" s="29" t="str">
        <f t="shared" si="0"/>
        <v>$G$8</v>
      </c>
      <c r="H4" s="29" t="str">
        <f t="shared" si="0"/>
        <v>$H$8</v>
      </c>
      <c r="I4" s="29" t="str">
        <f t="shared" si="0"/>
        <v>$I$8</v>
      </c>
      <c r="J4" s="29" t="str">
        <f t="shared" si="0"/>
        <v>$J$8</v>
      </c>
      <c r="K4" s="29" t="str">
        <f t="shared" si="0"/>
        <v>$K$8</v>
      </c>
      <c r="L4" s="29" t="str">
        <f t="shared" si="0"/>
        <v>$L$8</v>
      </c>
      <c r="M4" s="29" t="str">
        <f t="shared" si="0"/>
        <v>$M$8</v>
      </c>
      <c r="N4" s="29" t="str">
        <f t="shared" si="0"/>
        <v>$N$8</v>
      </c>
      <c r="O4" s="29" t="str">
        <f t="shared" si="0"/>
        <v>$O$8</v>
      </c>
      <c r="P4" s="29" t="str">
        <f t="shared" si="0"/>
        <v>$P$8</v>
      </c>
      <c r="Q4" s="29" t="str">
        <f t="shared" si="0"/>
        <v>$Q$8</v>
      </c>
      <c r="R4" s="29" t="str">
        <f t="shared" si="0"/>
        <v>$R$8</v>
      </c>
      <c r="S4" s="29" t="str">
        <f t="shared" si="0"/>
        <v>$S$8</v>
      </c>
    </row>
    <row r="5" spans="1:19" x14ac:dyDescent="0.3">
      <c r="C5" s="29" t="str">
        <f>ADDRESS(ROW(C9),COLUMN(C9))</f>
        <v>$C$9</v>
      </c>
      <c r="D5" s="29" t="str">
        <f t="shared" ref="D5:S5" si="1">ADDRESS(ROW(D9),COLUMN(D9))</f>
        <v>$D$9</v>
      </c>
      <c r="E5" s="29" t="str">
        <f t="shared" si="1"/>
        <v>$E$9</v>
      </c>
      <c r="F5" s="29" t="str">
        <f t="shared" si="1"/>
        <v>$F$9</v>
      </c>
      <c r="G5" s="29" t="str">
        <f t="shared" si="1"/>
        <v>$G$9</v>
      </c>
      <c r="H5" s="29" t="str">
        <f t="shared" si="1"/>
        <v>$H$9</v>
      </c>
      <c r="I5" s="29" t="str">
        <f t="shared" si="1"/>
        <v>$I$9</v>
      </c>
      <c r="J5" s="29" t="str">
        <f t="shared" si="1"/>
        <v>$J$9</v>
      </c>
      <c r="K5" s="29" t="str">
        <f t="shared" si="1"/>
        <v>$K$9</v>
      </c>
      <c r="L5" s="29" t="str">
        <f t="shared" si="1"/>
        <v>$L$9</v>
      </c>
      <c r="M5" s="29" t="str">
        <f t="shared" si="1"/>
        <v>$M$9</v>
      </c>
      <c r="N5" s="29" t="str">
        <f t="shared" si="1"/>
        <v>$N$9</v>
      </c>
      <c r="O5" s="29" t="str">
        <f t="shared" si="1"/>
        <v>$O$9</v>
      </c>
      <c r="P5" s="29" t="str">
        <f t="shared" si="1"/>
        <v>$P$9</v>
      </c>
      <c r="Q5" s="29" t="str">
        <f t="shared" si="1"/>
        <v>$Q$9</v>
      </c>
      <c r="R5" s="29" t="str">
        <f t="shared" si="1"/>
        <v>$R$9</v>
      </c>
      <c r="S5" s="29" t="str">
        <f t="shared" si="1"/>
        <v>$S$9</v>
      </c>
    </row>
    <row r="6" spans="1:19" x14ac:dyDescent="0.3">
      <c r="B6" s="30" t="s">
        <v>160</v>
      </c>
      <c r="C6" s="31">
        <v>98.01</v>
      </c>
      <c r="D6" s="31">
        <v>98.01</v>
      </c>
      <c r="E6" s="31">
        <v>98.01</v>
      </c>
      <c r="F6" s="31">
        <v>183.15</v>
      </c>
      <c r="G6" s="31">
        <v>235.62</v>
      </c>
      <c r="H6" s="31">
        <v>235.62</v>
      </c>
      <c r="I6" s="31">
        <v>326.7</v>
      </c>
      <c r="J6" s="31">
        <v>326.7</v>
      </c>
      <c r="K6" s="32">
        <v>54.45</v>
      </c>
      <c r="L6" s="32">
        <v>54.45</v>
      </c>
      <c r="M6" s="32">
        <v>54.45</v>
      </c>
      <c r="N6" s="32">
        <v>27.23</v>
      </c>
      <c r="O6" s="32">
        <v>27.23</v>
      </c>
      <c r="P6" s="32">
        <v>27.23</v>
      </c>
      <c r="Q6" s="32">
        <v>27.23</v>
      </c>
      <c r="R6" s="32">
        <v>27.23</v>
      </c>
      <c r="S6" s="33">
        <v>24.75</v>
      </c>
    </row>
    <row r="7" spans="1:19" x14ac:dyDescent="0.3">
      <c r="A7" s="34"/>
      <c r="B7" s="30" t="s">
        <v>161</v>
      </c>
      <c r="C7" s="31">
        <v>117.81</v>
      </c>
      <c r="D7" s="31">
        <v>117.81</v>
      </c>
      <c r="E7" s="31">
        <v>117.81</v>
      </c>
      <c r="F7" s="31">
        <v>219.78</v>
      </c>
      <c r="G7" s="31">
        <v>283.14</v>
      </c>
      <c r="H7" s="31">
        <v>283.14</v>
      </c>
      <c r="I7" s="31">
        <v>392.04</v>
      </c>
      <c r="J7" s="31">
        <v>392.04</v>
      </c>
      <c r="K7" s="32">
        <v>65.34</v>
      </c>
      <c r="L7" s="32">
        <v>65.34</v>
      </c>
      <c r="M7" s="32">
        <v>65.34</v>
      </c>
      <c r="N7" s="32">
        <v>32.67</v>
      </c>
      <c r="O7" s="32">
        <v>32.67</v>
      </c>
      <c r="P7" s="32">
        <v>32.67</v>
      </c>
      <c r="Q7" s="32">
        <v>32.67</v>
      </c>
      <c r="R7" s="32">
        <v>32.67</v>
      </c>
      <c r="S7" s="33">
        <v>24.75</v>
      </c>
    </row>
    <row r="8" spans="1:19" x14ac:dyDescent="0.3">
      <c r="A8" s="34"/>
      <c r="B8" s="30" t="s">
        <v>162</v>
      </c>
      <c r="C8" s="31">
        <f>_xlfn.IFNA(INDEX(C30:C38,$I$2),0)</f>
        <v>274.43</v>
      </c>
      <c r="D8" s="31">
        <f t="shared" ref="D8:S8" si="2">_xlfn.IFNA(INDEX(D30:D38,$I$2),0)</f>
        <v>274.43</v>
      </c>
      <c r="E8" s="31">
        <f t="shared" si="2"/>
        <v>274.43</v>
      </c>
      <c r="F8" s="31">
        <f t="shared" si="2"/>
        <v>384.62</v>
      </c>
      <c r="G8" s="31">
        <f t="shared" si="2"/>
        <v>494.8</v>
      </c>
      <c r="H8" s="31">
        <f t="shared" si="2"/>
        <v>494.8</v>
      </c>
      <c r="I8" s="31">
        <f t="shared" si="2"/>
        <v>686.07</v>
      </c>
      <c r="J8" s="31">
        <f t="shared" si="2"/>
        <v>686.07</v>
      </c>
      <c r="K8" s="32">
        <f t="shared" si="2"/>
        <v>136.13</v>
      </c>
      <c r="L8" s="66">
        <f t="shared" si="2"/>
        <v>136.13</v>
      </c>
      <c r="M8" s="66">
        <f t="shared" si="2"/>
        <v>136.13</v>
      </c>
      <c r="N8" s="66">
        <f t="shared" si="2"/>
        <v>68.08</v>
      </c>
      <c r="O8" s="66">
        <f t="shared" si="2"/>
        <v>68.08</v>
      </c>
      <c r="P8" s="66">
        <f t="shared" si="2"/>
        <v>68.08</v>
      </c>
      <c r="Q8" s="66">
        <f t="shared" si="2"/>
        <v>68.08</v>
      </c>
      <c r="R8" s="66">
        <f t="shared" si="2"/>
        <v>68.08</v>
      </c>
      <c r="S8" s="33">
        <f t="shared" si="2"/>
        <v>51.98</v>
      </c>
    </row>
    <row r="9" spans="1:19" x14ac:dyDescent="0.3">
      <c r="A9" s="34"/>
      <c r="B9" s="30" t="s">
        <v>163</v>
      </c>
      <c r="C9" s="31">
        <f>_xlfn.IFNA(INDEX(C21:C29,$I$2),0)</f>
        <v>329.87</v>
      </c>
      <c r="D9" s="65">
        <f t="shared" ref="D9:S9" si="3">_xlfn.IFNA(INDEX(D21:D29,$I$2),0)</f>
        <v>329.87</v>
      </c>
      <c r="E9" s="65">
        <f t="shared" si="3"/>
        <v>329.87</v>
      </c>
      <c r="F9" s="65">
        <f t="shared" si="3"/>
        <v>461.54</v>
      </c>
      <c r="G9" s="65">
        <f t="shared" si="3"/>
        <v>594.59</v>
      </c>
      <c r="H9" s="65">
        <f t="shared" si="3"/>
        <v>594.59</v>
      </c>
      <c r="I9" s="65">
        <f t="shared" si="3"/>
        <v>823.28</v>
      </c>
      <c r="J9" s="65">
        <f t="shared" si="3"/>
        <v>823.28</v>
      </c>
      <c r="K9" s="32">
        <f t="shared" si="3"/>
        <v>163.35</v>
      </c>
      <c r="L9" s="66">
        <f t="shared" si="3"/>
        <v>163.35</v>
      </c>
      <c r="M9" s="66">
        <f t="shared" si="3"/>
        <v>163.35</v>
      </c>
      <c r="N9" s="66">
        <f t="shared" si="3"/>
        <v>81.680000000000007</v>
      </c>
      <c r="O9" s="66">
        <f t="shared" si="3"/>
        <v>81.680000000000007</v>
      </c>
      <c r="P9" s="66">
        <f t="shared" si="3"/>
        <v>81.680000000000007</v>
      </c>
      <c r="Q9" s="66">
        <f t="shared" si="3"/>
        <v>81.680000000000007</v>
      </c>
      <c r="R9" s="66">
        <f t="shared" si="3"/>
        <v>81.680000000000007</v>
      </c>
      <c r="S9" s="33">
        <f t="shared" si="3"/>
        <v>51.98</v>
      </c>
    </row>
    <row r="10" spans="1:19" ht="36" x14ac:dyDescent="0.3">
      <c r="A10" s="34"/>
      <c r="B10" s="30"/>
      <c r="C10" s="35" t="s">
        <v>6</v>
      </c>
      <c r="D10" s="36" t="s">
        <v>7</v>
      </c>
      <c r="E10" s="36" t="s">
        <v>8</v>
      </c>
      <c r="F10" s="36" t="s">
        <v>9</v>
      </c>
      <c r="G10" s="36" t="s">
        <v>10</v>
      </c>
      <c r="H10" s="36" t="s">
        <v>11</v>
      </c>
      <c r="I10" s="36" t="s">
        <v>12</v>
      </c>
      <c r="J10" s="36" t="s">
        <v>20</v>
      </c>
      <c r="K10" s="37" t="s">
        <v>6</v>
      </c>
      <c r="L10" s="38" t="s">
        <v>7</v>
      </c>
      <c r="M10" s="38" t="s">
        <v>8</v>
      </c>
      <c r="N10" s="38" t="s">
        <v>9</v>
      </c>
      <c r="O10" s="38" t="s">
        <v>10</v>
      </c>
      <c r="P10" s="38" t="s">
        <v>11</v>
      </c>
      <c r="Q10" s="38" t="s">
        <v>12</v>
      </c>
      <c r="R10" s="38" t="s">
        <v>20</v>
      </c>
      <c r="S10" s="39" t="s">
        <v>21</v>
      </c>
    </row>
    <row r="11" spans="1:19" ht="15" thickBot="1" x14ac:dyDescent="0.35">
      <c r="A11" s="34"/>
      <c r="B11" s="30"/>
      <c r="C11" s="40" t="s">
        <v>22</v>
      </c>
      <c r="D11" s="40" t="s">
        <v>22</v>
      </c>
      <c r="E11" s="40" t="s">
        <v>22</v>
      </c>
      <c r="F11" s="40" t="s">
        <v>22</v>
      </c>
      <c r="G11" s="40" t="s">
        <v>22</v>
      </c>
      <c r="H11" s="40" t="s">
        <v>22</v>
      </c>
      <c r="I11" s="40" t="s">
        <v>22</v>
      </c>
      <c r="J11" s="40" t="s">
        <v>22</v>
      </c>
      <c r="K11" s="41" t="s">
        <v>23</v>
      </c>
      <c r="L11" s="41" t="s">
        <v>23</v>
      </c>
      <c r="M11" s="41" t="s">
        <v>23</v>
      </c>
      <c r="N11" s="41" t="s">
        <v>23</v>
      </c>
      <c r="O11" s="41" t="s">
        <v>23</v>
      </c>
      <c r="P11" s="41" t="s">
        <v>23</v>
      </c>
      <c r="Q11" s="41" t="s">
        <v>23</v>
      </c>
      <c r="R11" s="41" t="s">
        <v>23</v>
      </c>
      <c r="S11" s="42" t="s">
        <v>24</v>
      </c>
    </row>
    <row r="12" spans="1:19" x14ac:dyDescent="0.3">
      <c r="A12" s="213" t="s">
        <v>25</v>
      </c>
      <c r="B12" s="43" t="s">
        <v>26</v>
      </c>
      <c r="C12" s="44">
        <v>2.8</v>
      </c>
      <c r="D12" s="44">
        <v>2.8</v>
      </c>
      <c r="E12" s="44">
        <v>2.8</v>
      </c>
      <c r="F12" s="44">
        <v>2.1</v>
      </c>
      <c r="G12" s="44">
        <v>2.1</v>
      </c>
      <c r="H12" s="44">
        <v>2.1</v>
      </c>
      <c r="I12" s="44">
        <v>2.1</v>
      </c>
      <c r="J12" s="44">
        <v>2.1</v>
      </c>
      <c r="K12" s="45">
        <v>2.5</v>
      </c>
      <c r="L12" s="45">
        <v>2.5</v>
      </c>
      <c r="M12" s="45">
        <v>2.5</v>
      </c>
      <c r="N12" s="45">
        <v>2.5</v>
      </c>
      <c r="O12" s="45">
        <v>2.5</v>
      </c>
      <c r="P12" s="45">
        <v>2.5</v>
      </c>
      <c r="Q12" s="45">
        <v>2.5</v>
      </c>
      <c r="R12" s="45">
        <v>2.5</v>
      </c>
      <c r="S12" s="46">
        <v>2.1</v>
      </c>
    </row>
    <row r="13" spans="1:19" x14ac:dyDescent="0.3">
      <c r="A13" s="213"/>
      <c r="B13" s="47" t="s">
        <v>27</v>
      </c>
      <c r="C13" s="48">
        <v>2</v>
      </c>
      <c r="D13" s="48">
        <v>2</v>
      </c>
      <c r="E13" s="48">
        <v>2</v>
      </c>
      <c r="F13" s="48">
        <v>2</v>
      </c>
      <c r="G13" s="48">
        <v>2</v>
      </c>
      <c r="H13" s="48">
        <v>2</v>
      </c>
      <c r="I13" s="48">
        <v>2</v>
      </c>
      <c r="J13" s="48">
        <v>2</v>
      </c>
      <c r="K13" s="49">
        <v>2.8</v>
      </c>
      <c r="L13" s="49">
        <v>2.8</v>
      </c>
      <c r="M13" s="49">
        <v>2.8</v>
      </c>
      <c r="N13" s="49">
        <v>2.8</v>
      </c>
      <c r="O13" s="49">
        <v>2.8</v>
      </c>
      <c r="P13" s="49">
        <v>2.8</v>
      </c>
      <c r="Q13" s="49">
        <v>2.8</v>
      </c>
      <c r="R13" s="49">
        <v>2.8</v>
      </c>
      <c r="S13" s="50">
        <v>1</v>
      </c>
    </row>
    <row r="14" spans="1:19" x14ac:dyDescent="0.3">
      <c r="A14" s="213"/>
      <c r="B14" s="47" t="s">
        <v>28</v>
      </c>
      <c r="C14" s="48">
        <v>2.8</v>
      </c>
      <c r="D14" s="48">
        <v>2.8</v>
      </c>
      <c r="E14" s="48">
        <v>2.8</v>
      </c>
      <c r="F14" s="48">
        <v>2.1</v>
      </c>
      <c r="G14" s="48">
        <v>2.1</v>
      </c>
      <c r="H14" s="48">
        <v>2.1</v>
      </c>
      <c r="I14" s="48">
        <v>2.1</v>
      </c>
      <c r="J14" s="48">
        <v>2.1</v>
      </c>
      <c r="K14" s="49">
        <v>2.8</v>
      </c>
      <c r="L14" s="49">
        <v>2.8</v>
      </c>
      <c r="M14" s="49">
        <v>2.8</v>
      </c>
      <c r="N14" s="49">
        <v>2.8</v>
      </c>
      <c r="O14" s="49">
        <v>2.8</v>
      </c>
      <c r="P14" s="49">
        <v>2.8</v>
      </c>
      <c r="Q14" s="49">
        <v>2.8</v>
      </c>
      <c r="R14" s="49">
        <v>2.8</v>
      </c>
      <c r="S14" s="50">
        <v>2.1</v>
      </c>
    </row>
    <row r="15" spans="1:19" x14ac:dyDescent="0.3">
      <c r="A15" s="213"/>
      <c r="B15" s="47" t="s">
        <v>29</v>
      </c>
      <c r="C15" s="48">
        <v>2.8</v>
      </c>
      <c r="D15" s="48">
        <v>2.8</v>
      </c>
      <c r="E15" s="48">
        <v>2.8</v>
      </c>
      <c r="F15" s="48">
        <v>2.1</v>
      </c>
      <c r="G15" s="48">
        <v>2.1</v>
      </c>
      <c r="H15" s="48">
        <v>2.1</v>
      </c>
      <c r="I15" s="48">
        <v>2.1</v>
      </c>
      <c r="J15" s="48">
        <v>2.1</v>
      </c>
      <c r="K15" s="49">
        <v>2.5</v>
      </c>
      <c r="L15" s="49">
        <v>2.5</v>
      </c>
      <c r="M15" s="49">
        <v>2.5</v>
      </c>
      <c r="N15" s="49">
        <v>2.5</v>
      </c>
      <c r="O15" s="49">
        <v>2.5</v>
      </c>
      <c r="P15" s="49">
        <v>2.5</v>
      </c>
      <c r="Q15" s="49">
        <v>2.5</v>
      </c>
      <c r="R15" s="49">
        <v>2.5</v>
      </c>
      <c r="S15" s="50">
        <v>2.1</v>
      </c>
    </row>
    <row r="16" spans="1:19" x14ac:dyDescent="0.3">
      <c r="A16" s="213"/>
      <c r="B16" s="47" t="s">
        <v>30</v>
      </c>
      <c r="C16" s="48">
        <v>2.8</v>
      </c>
      <c r="D16" s="48">
        <v>2.8</v>
      </c>
      <c r="E16" s="48">
        <v>2.8</v>
      </c>
      <c r="F16" s="48">
        <v>2.1</v>
      </c>
      <c r="G16" s="48">
        <v>2.1</v>
      </c>
      <c r="H16" s="48">
        <v>2.1</v>
      </c>
      <c r="I16" s="48">
        <v>2.1</v>
      </c>
      <c r="J16" s="48">
        <v>2.1</v>
      </c>
      <c r="K16" s="49">
        <v>2.6</v>
      </c>
      <c r="L16" s="49">
        <v>2.6</v>
      </c>
      <c r="M16" s="49">
        <v>2.6</v>
      </c>
      <c r="N16" s="49">
        <v>2.6</v>
      </c>
      <c r="O16" s="49">
        <v>2.6</v>
      </c>
      <c r="P16" s="49">
        <v>2.6</v>
      </c>
      <c r="Q16" s="49">
        <v>2.6</v>
      </c>
      <c r="R16" s="49">
        <v>2.6</v>
      </c>
      <c r="S16" s="50">
        <v>2.1</v>
      </c>
    </row>
    <row r="17" spans="1:19" x14ac:dyDescent="0.3">
      <c r="A17" s="213"/>
      <c r="B17" s="47" t="s">
        <v>31</v>
      </c>
      <c r="C17" s="48">
        <v>2.1</v>
      </c>
      <c r="D17" s="48">
        <v>2.1</v>
      </c>
      <c r="E17" s="48">
        <v>2.1</v>
      </c>
      <c r="F17" s="48">
        <v>2.1</v>
      </c>
      <c r="G17" s="48">
        <v>2.1</v>
      </c>
      <c r="H17" s="48">
        <v>2.1</v>
      </c>
      <c r="I17" s="48">
        <v>2.1</v>
      </c>
      <c r="J17" s="48">
        <v>2.1</v>
      </c>
      <c r="K17" s="49">
        <v>2.5</v>
      </c>
      <c r="L17" s="49">
        <v>2.5</v>
      </c>
      <c r="M17" s="49">
        <v>2.5</v>
      </c>
      <c r="N17" s="49">
        <v>2.5</v>
      </c>
      <c r="O17" s="49">
        <v>2.5</v>
      </c>
      <c r="P17" s="49">
        <v>2.5</v>
      </c>
      <c r="Q17" s="49">
        <v>2.5</v>
      </c>
      <c r="R17" s="49">
        <v>2.5</v>
      </c>
      <c r="S17" s="50">
        <v>2.1</v>
      </c>
    </row>
    <row r="18" spans="1:19" x14ac:dyDescent="0.3">
      <c r="A18" s="213"/>
      <c r="B18" s="47" t="s">
        <v>32</v>
      </c>
      <c r="C18" s="48">
        <v>8</v>
      </c>
      <c r="D18" s="48">
        <v>8</v>
      </c>
      <c r="E18" s="48">
        <v>8</v>
      </c>
      <c r="F18" s="48">
        <v>8</v>
      </c>
      <c r="G18" s="48">
        <v>8</v>
      </c>
      <c r="H18" s="48">
        <v>8</v>
      </c>
      <c r="I18" s="48">
        <v>8</v>
      </c>
      <c r="J18" s="48">
        <v>8</v>
      </c>
      <c r="K18" s="49">
        <v>8</v>
      </c>
      <c r="L18" s="49">
        <v>8</v>
      </c>
      <c r="M18" s="49">
        <v>8</v>
      </c>
      <c r="N18" s="49">
        <v>8</v>
      </c>
      <c r="O18" s="49">
        <v>8</v>
      </c>
      <c r="P18" s="49">
        <v>8</v>
      </c>
      <c r="Q18" s="49">
        <v>8</v>
      </c>
      <c r="R18" s="49">
        <v>8</v>
      </c>
      <c r="S18" s="50">
        <v>8</v>
      </c>
    </row>
    <row r="19" spans="1:19" x14ac:dyDescent="0.3">
      <c r="A19" s="213"/>
      <c r="B19" s="47" t="s">
        <v>33</v>
      </c>
      <c r="C19" s="48">
        <v>2.6</v>
      </c>
      <c r="D19" s="48">
        <v>2.6</v>
      </c>
      <c r="E19" s="48">
        <v>2.6</v>
      </c>
      <c r="F19" s="48">
        <v>2.6</v>
      </c>
      <c r="G19" s="48">
        <v>2.6</v>
      </c>
      <c r="H19" s="48">
        <v>2.6</v>
      </c>
      <c r="I19" s="48">
        <v>2.6</v>
      </c>
      <c r="J19" s="48">
        <v>2.6</v>
      </c>
      <c r="K19" s="49">
        <v>2.8</v>
      </c>
      <c r="L19" s="49">
        <v>2.8</v>
      </c>
      <c r="M19" s="49">
        <v>2.8</v>
      </c>
      <c r="N19" s="49">
        <v>2.8</v>
      </c>
      <c r="O19" s="49">
        <v>2.8</v>
      </c>
      <c r="P19" s="49">
        <v>2.8</v>
      </c>
      <c r="Q19" s="49">
        <v>2.8</v>
      </c>
      <c r="R19" s="49">
        <v>2.8</v>
      </c>
      <c r="S19" s="50">
        <v>2.6</v>
      </c>
    </row>
    <row r="20" spans="1:19" ht="15" thickBot="1" x14ac:dyDescent="0.35">
      <c r="A20" s="213"/>
      <c r="B20" s="51" t="s">
        <v>34</v>
      </c>
      <c r="C20" s="52">
        <v>20</v>
      </c>
      <c r="D20" s="52">
        <v>20</v>
      </c>
      <c r="E20" s="52">
        <v>20</v>
      </c>
      <c r="F20" s="52">
        <v>20</v>
      </c>
      <c r="G20" s="52">
        <v>20</v>
      </c>
      <c r="H20" s="52">
        <v>20</v>
      </c>
      <c r="I20" s="52">
        <v>20</v>
      </c>
      <c r="J20" s="52">
        <v>20</v>
      </c>
      <c r="K20" s="53">
        <v>20</v>
      </c>
      <c r="L20" s="53">
        <v>20</v>
      </c>
      <c r="M20" s="53">
        <v>20</v>
      </c>
      <c r="N20" s="53">
        <v>20</v>
      </c>
      <c r="O20" s="53">
        <v>20</v>
      </c>
      <c r="P20" s="53">
        <v>20</v>
      </c>
      <c r="Q20" s="53">
        <v>20</v>
      </c>
      <c r="R20" s="53">
        <v>20</v>
      </c>
      <c r="S20" s="54">
        <v>20</v>
      </c>
    </row>
    <row r="21" spans="1:19" x14ac:dyDescent="0.3">
      <c r="A21" s="213" t="s">
        <v>35</v>
      </c>
      <c r="B21" s="55" t="s">
        <v>26</v>
      </c>
      <c r="C21" s="56">
        <f>ROUND(C$7*C12,2)</f>
        <v>329.87</v>
      </c>
      <c r="D21" s="56">
        <f t="shared" ref="D21:S29" si="4">ROUND(D$7*D12,2)</f>
        <v>329.87</v>
      </c>
      <c r="E21" s="56">
        <f t="shared" si="4"/>
        <v>329.87</v>
      </c>
      <c r="F21" s="56">
        <f t="shared" si="4"/>
        <v>461.54</v>
      </c>
      <c r="G21" s="56">
        <f t="shared" si="4"/>
        <v>594.59</v>
      </c>
      <c r="H21" s="56">
        <f t="shared" si="4"/>
        <v>594.59</v>
      </c>
      <c r="I21" s="56">
        <f t="shared" si="4"/>
        <v>823.28</v>
      </c>
      <c r="J21" s="56">
        <f t="shared" si="4"/>
        <v>823.28</v>
      </c>
      <c r="K21" s="57">
        <f t="shared" si="4"/>
        <v>163.35</v>
      </c>
      <c r="L21" s="57">
        <f t="shared" si="4"/>
        <v>163.35</v>
      </c>
      <c r="M21" s="57">
        <f t="shared" si="4"/>
        <v>163.35</v>
      </c>
      <c r="N21" s="57">
        <f t="shared" si="4"/>
        <v>81.680000000000007</v>
      </c>
      <c r="O21" s="57">
        <f t="shared" si="4"/>
        <v>81.680000000000007</v>
      </c>
      <c r="P21" s="57">
        <f t="shared" si="4"/>
        <v>81.680000000000007</v>
      </c>
      <c r="Q21" s="57">
        <f t="shared" si="4"/>
        <v>81.680000000000007</v>
      </c>
      <c r="R21" s="57">
        <f t="shared" si="4"/>
        <v>81.680000000000007</v>
      </c>
      <c r="S21" s="58">
        <f t="shared" si="4"/>
        <v>51.98</v>
      </c>
    </row>
    <row r="22" spans="1:19" x14ac:dyDescent="0.3">
      <c r="A22" s="213"/>
      <c r="B22" s="59" t="s">
        <v>27</v>
      </c>
      <c r="C22" s="31">
        <f t="shared" ref="C22:R29" si="5">ROUND(C$7*C13,2)</f>
        <v>235.62</v>
      </c>
      <c r="D22" s="31">
        <f t="shared" si="5"/>
        <v>235.62</v>
      </c>
      <c r="E22" s="31">
        <f t="shared" si="5"/>
        <v>235.62</v>
      </c>
      <c r="F22" s="31">
        <f t="shared" si="5"/>
        <v>439.56</v>
      </c>
      <c r="G22" s="31">
        <f t="shared" si="5"/>
        <v>566.28</v>
      </c>
      <c r="H22" s="31">
        <f t="shared" si="5"/>
        <v>566.28</v>
      </c>
      <c r="I22" s="31">
        <f t="shared" si="5"/>
        <v>784.08</v>
      </c>
      <c r="J22" s="31">
        <f t="shared" si="5"/>
        <v>784.08</v>
      </c>
      <c r="K22" s="32">
        <f t="shared" si="5"/>
        <v>182.95</v>
      </c>
      <c r="L22" s="32">
        <f t="shared" si="5"/>
        <v>182.95</v>
      </c>
      <c r="M22" s="32">
        <f t="shared" si="5"/>
        <v>182.95</v>
      </c>
      <c r="N22" s="32">
        <f t="shared" si="5"/>
        <v>91.48</v>
      </c>
      <c r="O22" s="32">
        <f t="shared" si="5"/>
        <v>91.48</v>
      </c>
      <c r="P22" s="32">
        <f t="shared" si="5"/>
        <v>91.48</v>
      </c>
      <c r="Q22" s="32">
        <f t="shared" si="5"/>
        <v>91.48</v>
      </c>
      <c r="R22" s="32">
        <f t="shared" si="5"/>
        <v>91.48</v>
      </c>
      <c r="S22" s="60">
        <f t="shared" si="4"/>
        <v>24.75</v>
      </c>
    </row>
    <row r="23" spans="1:19" x14ac:dyDescent="0.3">
      <c r="A23" s="213"/>
      <c r="B23" s="59" t="s">
        <v>28</v>
      </c>
      <c r="C23" s="31">
        <f t="shared" si="5"/>
        <v>329.87</v>
      </c>
      <c r="D23" s="31">
        <f t="shared" si="4"/>
        <v>329.87</v>
      </c>
      <c r="E23" s="31">
        <f t="shared" si="4"/>
        <v>329.87</v>
      </c>
      <c r="F23" s="31">
        <f t="shared" si="4"/>
        <v>461.54</v>
      </c>
      <c r="G23" s="31">
        <f t="shared" si="4"/>
        <v>594.59</v>
      </c>
      <c r="H23" s="31">
        <f t="shared" si="4"/>
        <v>594.59</v>
      </c>
      <c r="I23" s="31">
        <f t="shared" si="4"/>
        <v>823.28</v>
      </c>
      <c r="J23" s="31">
        <f t="shared" si="4"/>
        <v>823.28</v>
      </c>
      <c r="K23" s="32">
        <f t="shared" si="4"/>
        <v>182.95</v>
      </c>
      <c r="L23" s="32">
        <f t="shared" si="4"/>
        <v>182.95</v>
      </c>
      <c r="M23" s="32">
        <f t="shared" si="4"/>
        <v>182.95</v>
      </c>
      <c r="N23" s="32">
        <f t="shared" si="4"/>
        <v>91.48</v>
      </c>
      <c r="O23" s="32">
        <f t="shared" si="4"/>
        <v>91.48</v>
      </c>
      <c r="P23" s="32">
        <f t="shared" si="4"/>
        <v>91.48</v>
      </c>
      <c r="Q23" s="32">
        <f t="shared" si="4"/>
        <v>91.48</v>
      </c>
      <c r="R23" s="32">
        <f t="shared" si="4"/>
        <v>91.48</v>
      </c>
      <c r="S23" s="60">
        <f t="shared" si="4"/>
        <v>51.98</v>
      </c>
    </row>
    <row r="24" spans="1:19" x14ac:dyDescent="0.3">
      <c r="A24" s="213"/>
      <c r="B24" s="59" t="s">
        <v>29</v>
      </c>
      <c r="C24" s="31">
        <f t="shared" si="5"/>
        <v>329.87</v>
      </c>
      <c r="D24" s="31">
        <f t="shared" si="4"/>
        <v>329.87</v>
      </c>
      <c r="E24" s="31">
        <f t="shared" si="4"/>
        <v>329.87</v>
      </c>
      <c r="F24" s="31">
        <f t="shared" si="4"/>
        <v>461.54</v>
      </c>
      <c r="G24" s="31">
        <f t="shared" si="4"/>
        <v>594.59</v>
      </c>
      <c r="H24" s="31">
        <f t="shared" si="4"/>
        <v>594.59</v>
      </c>
      <c r="I24" s="31">
        <f t="shared" si="4"/>
        <v>823.28</v>
      </c>
      <c r="J24" s="31">
        <f t="shared" si="4"/>
        <v>823.28</v>
      </c>
      <c r="K24" s="32">
        <f t="shared" si="4"/>
        <v>163.35</v>
      </c>
      <c r="L24" s="32">
        <f t="shared" si="4"/>
        <v>163.35</v>
      </c>
      <c r="M24" s="32">
        <f t="shared" si="4"/>
        <v>163.35</v>
      </c>
      <c r="N24" s="32">
        <f t="shared" si="4"/>
        <v>81.680000000000007</v>
      </c>
      <c r="O24" s="32">
        <f t="shared" si="4"/>
        <v>81.680000000000007</v>
      </c>
      <c r="P24" s="32">
        <f t="shared" si="4"/>
        <v>81.680000000000007</v>
      </c>
      <c r="Q24" s="32">
        <f t="shared" si="4"/>
        <v>81.680000000000007</v>
      </c>
      <c r="R24" s="32">
        <f t="shared" si="4"/>
        <v>81.680000000000007</v>
      </c>
      <c r="S24" s="60">
        <f t="shared" si="4"/>
        <v>51.98</v>
      </c>
    </row>
    <row r="25" spans="1:19" x14ac:dyDescent="0.3">
      <c r="A25" s="213"/>
      <c r="B25" s="59" t="s">
        <v>30</v>
      </c>
      <c r="C25" s="31">
        <f t="shared" si="5"/>
        <v>329.87</v>
      </c>
      <c r="D25" s="31">
        <f t="shared" si="4"/>
        <v>329.87</v>
      </c>
      <c r="E25" s="31">
        <f t="shared" si="4"/>
        <v>329.87</v>
      </c>
      <c r="F25" s="31">
        <f t="shared" si="4"/>
        <v>461.54</v>
      </c>
      <c r="G25" s="31">
        <f t="shared" si="4"/>
        <v>594.59</v>
      </c>
      <c r="H25" s="31">
        <f t="shared" si="4"/>
        <v>594.59</v>
      </c>
      <c r="I25" s="31">
        <f t="shared" si="4"/>
        <v>823.28</v>
      </c>
      <c r="J25" s="31">
        <f t="shared" si="4"/>
        <v>823.28</v>
      </c>
      <c r="K25" s="32">
        <f t="shared" si="4"/>
        <v>169.88</v>
      </c>
      <c r="L25" s="32">
        <f t="shared" si="4"/>
        <v>169.88</v>
      </c>
      <c r="M25" s="32">
        <f t="shared" si="4"/>
        <v>169.88</v>
      </c>
      <c r="N25" s="32">
        <f t="shared" si="4"/>
        <v>84.94</v>
      </c>
      <c r="O25" s="32">
        <f t="shared" si="4"/>
        <v>84.94</v>
      </c>
      <c r="P25" s="32">
        <f t="shared" si="4"/>
        <v>84.94</v>
      </c>
      <c r="Q25" s="32">
        <f t="shared" si="4"/>
        <v>84.94</v>
      </c>
      <c r="R25" s="32">
        <f t="shared" si="4"/>
        <v>84.94</v>
      </c>
      <c r="S25" s="60">
        <f t="shared" si="4"/>
        <v>51.98</v>
      </c>
    </row>
    <row r="26" spans="1:19" x14ac:dyDescent="0.3">
      <c r="A26" s="213"/>
      <c r="B26" s="59" t="s">
        <v>31</v>
      </c>
      <c r="C26" s="31">
        <f t="shared" si="5"/>
        <v>247.4</v>
      </c>
      <c r="D26" s="31">
        <f t="shared" si="4"/>
        <v>247.4</v>
      </c>
      <c r="E26" s="31">
        <f t="shared" si="4"/>
        <v>247.4</v>
      </c>
      <c r="F26" s="31">
        <f t="shared" si="4"/>
        <v>461.54</v>
      </c>
      <c r="G26" s="31">
        <f t="shared" si="4"/>
        <v>594.59</v>
      </c>
      <c r="H26" s="31">
        <f t="shared" si="4"/>
        <v>594.59</v>
      </c>
      <c r="I26" s="31">
        <f t="shared" si="4"/>
        <v>823.28</v>
      </c>
      <c r="J26" s="31">
        <f t="shared" si="4"/>
        <v>823.28</v>
      </c>
      <c r="K26" s="32">
        <f t="shared" si="4"/>
        <v>163.35</v>
      </c>
      <c r="L26" s="32">
        <f t="shared" si="4"/>
        <v>163.35</v>
      </c>
      <c r="M26" s="32">
        <f t="shared" si="4"/>
        <v>163.35</v>
      </c>
      <c r="N26" s="32">
        <f t="shared" si="4"/>
        <v>81.680000000000007</v>
      </c>
      <c r="O26" s="32">
        <f t="shared" si="4"/>
        <v>81.680000000000007</v>
      </c>
      <c r="P26" s="32">
        <f t="shared" si="4"/>
        <v>81.680000000000007</v>
      </c>
      <c r="Q26" s="32">
        <f t="shared" si="4"/>
        <v>81.680000000000007</v>
      </c>
      <c r="R26" s="32">
        <f t="shared" si="4"/>
        <v>81.680000000000007</v>
      </c>
      <c r="S26" s="60">
        <f t="shared" si="4"/>
        <v>51.98</v>
      </c>
    </row>
    <row r="27" spans="1:19" x14ac:dyDescent="0.3">
      <c r="A27" s="213"/>
      <c r="B27" s="59" t="s">
        <v>32</v>
      </c>
      <c r="C27" s="31">
        <f t="shared" si="5"/>
        <v>942.48</v>
      </c>
      <c r="D27" s="31">
        <f t="shared" si="4"/>
        <v>942.48</v>
      </c>
      <c r="E27" s="31">
        <f t="shared" si="4"/>
        <v>942.48</v>
      </c>
      <c r="F27" s="31">
        <f t="shared" si="4"/>
        <v>1758.24</v>
      </c>
      <c r="G27" s="31">
        <f t="shared" si="4"/>
        <v>2265.12</v>
      </c>
      <c r="H27" s="31">
        <f t="shared" si="4"/>
        <v>2265.12</v>
      </c>
      <c r="I27" s="31">
        <f t="shared" si="4"/>
        <v>3136.32</v>
      </c>
      <c r="J27" s="31">
        <f t="shared" si="4"/>
        <v>3136.32</v>
      </c>
      <c r="K27" s="32">
        <f t="shared" si="4"/>
        <v>522.72</v>
      </c>
      <c r="L27" s="32">
        <f t="shared" si="4"/>
        <v>522.72</v>
      </c>
      <c r="M27" s="32">
        <f t="shared" si="4"/>
        <v>522.72</v>
      </c>
      <c r="N27" s="32">
        <f t="shared" si="4"/>
        <v>261.36</v>
      </c>
      <c r="O27" s="32">
        <f t="shared" si="4"/>
        <v>261.36</v>
      </c>
      <c r="P27" s="32">
        <f t="shared" si="4"/>
        <v>261.36</v>
      </c>
      <c r="Q27" s="32">
        <f t="shared" si="4"/>
        <v>261.36</v>
      </c>
      <c r="R27" s="32">
        <f t="shared" si="4"/>
        <v>261.36</v>
      </c>
      <c r="S27" s="60">
        <f t="shared" si="4"/>
        <v>198</v>
      </c>
    </row>
    <row r="28" spans="1:19" x14ac:dyDescent="0.3">
      <c r="A28" s="213"/>
      <c r="B28" s="59" t="s">
        <v>33</v>
      </c>
      <c r="C28" s="31">
        <f t="shared" si="5"/>
        <v>306.31</v>
      </c>
      <c r="D28" s="31">
        <f t="shared" si="4"/>
        <v>306.31</v>
      </c>
      <c r="E28" s="31">
        <f t="shared" si="4"/>
        <v>306.31</v>
      </c>
      <c r="F28" s="31">
        <f t="shared" si="4"/>
        <v>571.42999999999995</v>
      </c>
      <c r="G28" s="31">
        <f t="shared" si="4"/>
        <v>736.16</v>
      </c>
      <c r="H28" s="31">
        <f t="shared" si="4"/>
        <v>736.16</v>
      </c>
      <c r="I28" s="31">
        <f t="shared" si="4"/>
        <v>1019.3</v>
      </c>
      <c r="J28" s="31">
        <f t="shared" si="4"/>
        <v>1019.3</v>
      </c>
      <c r="K28" s="32">
        <f t="shared" si="4"/>
        <v>182.95</v>
      </c>
      <c r="L28" s="32">
        <f t="shared" si="4"/>
        <v>182.95</v>
      </c>
      <c r="M28" s="32">
        <f t="shared" si="4"/>
        <v>182.95</v>
      </c>
      <c r="N28" s="32">
        <f t="shared" si="4"/>
        <v>91.48</v>
      </c>
      <c r="O28" s="32">
        <f t="shared" si="4"/>
        <v>91.48</v>
      </c>
      <c r="P28" s="32">
        <f t="shared" si="4"/>
        <v>91.48</v>
      </c>
      <c r="Q28" s="32">
        <f t="shared" si="4"/>
        <v>91.48</v>
      </c>
      <c r="R28" s="32">
        <f t="shared" si="4"/>
        <v>91.48</v>
      </c>
      <c r="S28" s="60">
        <f t="shared" si="4"/>
        <v>64.349999999999994</v>
      </c>
    </row>
    <row r="29" spans="1:19" ht="15" thickBot="1" x14ac:dyDescent="0.35">
      <c r="A29" s="213"/>
      <c r="B29" s="61" t="s">
        <v>34</v>
      </c>
      <c r="C29" s="62">
        <f t="shared" si="5"/>
        <v>2356.1999999999998</v>
      </c>
      <c r="D29" s="62">
        <f t="shared" si="4"/>
        <v>2356.1999999999998</v>
      </c>
      <c r="E29" s="62">
        <f t="shared" si="4"/>
        <v>2356.1999999999998</v>
      </c>
      <c r="F29" s="62">
        <f t="shared" si="4"/>
        <v>4395.6000000000004</v>
      </c>
      <c r="G29" s="62">
        <f t="shared" si="4"/>
        <v>5662.8</v>
      </c>
      <c r="H29" s="62">
        <f t="shared" si="4"/>
        <v>5662.8</v>
      </c>
      <c r="I29" s="62">
        <f t="shared" si="4"/>
        <v>7840.8</v>
      </c>
      <c r="J29" s="62">
        <f t="shared" si="4"/>
        <v>7840.8</v>
      </c>
      <c r="K29" s="63">
        <f t="shared" si="4"/>
        <v>1306.8</v>
      </c>
      <c r="L29" s="63">
        <f t="shared" si="4"/>
        <v>1306.8</v>
      </c>
      <c r="M29" s="63">
        <f t="shared" si="4"/>
        <v>1306.8</v>
      </c>
      <c r="N29" s="63">
        <f t="shared" si="4"/>
        <v>653.4</v>
      </c>
      <c r="O29" s="63">
        <f t="shared" si="4"/>
        <v>653.4</v>
      </c>
      <c r="P29" s="63">
        <f t="shared" si="4"/>
        <v>653.4</v>
      </c>
      <c r="Q29" s="63">
        <f t="shared" si="4"/>
        <v>653.4</v>
      </c>
      <c r="R29" s="63">
        <f t="shared" si="4"/>
        <v>653.4</v>
      </c>
      <c r="S29" s="64">
        <f t="shared" si="4"/>
        <v>495</v>
      </c>
    </row>
    <row r="30" spans="1:19" x14ac:dyDescent="0.3">
      <c r="A30" s="213" t="s">
        <v>35</v>
      </c>
      <c r="B30" s="55" t="s">
        <v>26</v>
      </c>
      <c r="C30" s="56">
        <f>ROUND(C$6*C12,2)</f>
        <v>274.43</v>
      </c>
      <c r="D30" s="56">
        <f t="shared" ref="D30:S30" si="6">ROUND(D$6*D12,2)</f>
        <v>274.43</v>
      </c>
      <c r="E30" s="56">
        <f t="shared" si="6"/>
        <v>274.43</v>
      </c>
      <c r="F30" s="56">
        <f t="shared" si="6"/>
        <v>384.62</v>
      </c>
      <c r="G30" s="56">
        <f t="shared" si="6"/>
        <v>494.8</v>
      </c>
      <c r="H30" s="56">
        <f t="shared" si="6"/>
        <v>494.8</v>
      </c>
      <c r="I30" s="56">
        <f t="shared" si="6"/>
        <v>686.07</v>
      </c>
      <c r="J30" s="56">
        <f t="shared" si="6"/>
        <v>686.07</v>
      </c>
      <c r="K30" s="57">
        <f t="shared" si="6"/>
        <v>136.13</v>
      </c>
      <c r="L30" s="57">
        <f t="shared" si="6"/>
        <v>136.13</v>
      </c>
      <c r="M30" s="57">
        <f t="shared" si="6"/>
        <v>136.13</v>
      </c>
      <c r="N30" s="57">
        <f t="shared" si="6"/>
        <v>68.08</v>
      </c>
      <c r="O30" s="57">
        <f t="shared" si="6"/>
        <v>68.08</v>
      </c>
      <c r="P30" s="57">
        <f t="shared" si="6"/>
        <v>68.08</v>
      </c>
      <c r="Q30" s="57">
        <f t="shared" si="6"/>
        <v>68.08</v>
      </c>
      <c r="R30" s="57">
        <f t="shared" si="6"/>
        <v>68.08</v>
      </c>
      <c r="S30" s="58">
        <f t="shared" si="6"/>
        <v>51.98</v>
      </c>
    </row>
    <row r="31" spans="1:19" x14ac:dyDescent="0.3">
      <c r="A31" s="213"/>
      <c r="B31" s="59" t="s">
        <v>27</v>
      </c>
      <c r="C31" s="31">
        <f t="shared" ref="C31:S38" si="7">ROUND(C$6*C13,2)</f>
        <v>196.02</v>
      </c>
      <c r="D31" s="31">
        <f t="shared" si="7"/>
        <v>196.02</v>
      </c>
      <c r="E31" s="31">
        <f t="shared" si="7"/>
        <v>196.02</v>
      </c>
      <c r="F31" s="31">
        <f t="shared" si="7"/>
        <v>366.3</v>
      </c>
      <c r="G31" s="31">
        <f t="shared" si="7"/>
        <v>471.24</v>
      </c>
      <c r="H31" s="31">
        <f t="shared" si="7"/>
        <v>471.24</v>
      </c>
      <c r="I31" s="31">
        <f t="shared" si="7"/>
        <v>653.4</v>
      </c>
      <c r="J31" s="31">
        <f t="shared" si="7"/>
        <v>653.4</v>
      </c>
      <c r="K31" s="32">
        <f t="shared" si="7"/>
        <v>152.46</v>
      </c>
      <c r="L31" s="32">
        <f t="shared" si="7"/>
        <v>152.46</v>
      </c>
      <c r="M31" s="32">
        <f t="shared" si="7"/>
        <v>152.46</v>
      </c>
      <c r="N31" s="32">
        <f t="shared" si="7"/>
        <v>76.239999999999995</v>
      </c>
      <c r="O31" s="32">
        <f t="shared" si="7"/>
        <v>76.239999999999995</v>
      </c>
      <c r="P31" s="32">
        <f t="shared" si="7"/>
        <v>76.239999999999995</v>
      </c>
      <c r="Q31" s="32">
        <f t="shared" si="7"/>
        <v>76.239999999999995</v>
      </c>
      <c r="R31" s="32">
        <f t="shared" si="7"/>
        <v>76.239999999999995</v>
      </c>
      <c r="S31" s="60">
        <f t="shared" si="7"/>
        <v>24.75</v>
      </c>
    </row>
    <row r="32" spans="1:19" ht="15" customHeight="1" x14ac:dyDescent="0.3">
      <c r="A32" s="213"/>
      <c r="B32" s="59" t="s">
        <v>28</v>
      </c>
      <c r="C32" s="31">
        <f t="shared" si="7"/>
        <v>274.43</v>
      </c>
      <c r="D32" s="31">
        <f t="shared" si="7"/>
        <v>274.43</v>
      </c>
      <c r="E32" s="31">
        <f t="shared" si="7"/>
        <v>274.43</v>
      </c>
      <c r="F32" s="31">
        <f t="shared" si="7"/>
        <v>384.62</v>
      </c>
      <c r="G32" s="31">
        <f t="shared" si="7"/>
        <v>494.8</v>
      </c>
      <c r="H32" s="31">
        <f t="shared" si="7"/>
        <v>494.8</v>
      </c>
      <c r="I32" s="31">
        <f t="shared" si="7"/>
        <v>686.07</v>
      </c>
      <c r="J32" s="31">
        <f t="shared" si="7"/>
        <v>686.07</v>
      </c>
      <c r="K32" s="32">
        <f t="shared" si="7"/>
        <v>152.46</v>
      </c>
      <c r="L32" s="32">
        <f t="shared" si="7"/>
        <v>152.46</v>
      </c>
      <c r="M32" s="32">
        <f t="shared" si="7"/>
        <v>152.46</v>
      </c>
      <c r="N32" s="32">
        <f t="shared" si="7"/>
        <v>76.239999999999995</v>
      </c>
      <c r="O32" s="32">
        <f t="shared" si="7"/>
        <v>76.239999999999995</v>
      </c>
      <c r="P32" s="32">
        <f t="shared" si="7"/>
        <v>76.239999999999995</v>
      </c>
      <c r="Q32" s="32">
        <f t="shared" si="7"/>
        <v>76.239999999999995</v>
      </c>
      <c r="R32" s="32">
        <f t="shared" si="7"/>
        <v>76.239999999999995</v>
      </c>
      <c r="S32" s="60">
        <f t="shared" si="7"/>
        <v>51.98</v>
      </c>
    </row>
    <row r="33" spans="1:19" x14ac:dyDescent="0.3">
      <c r="A33" s="213"/>
      <c r="B33" s="59" t="s">
        <v>29</v>
      </c>
      <c r="C33" s="31">
        <f t="shared" si="7"/>
        <v>274.43</v>
      </c>
      <c r="D33" s="31">
        <f t="shared" si="7"/>
        <v>274.43</v>
      </c>
      <c r="E33" s="31">
        <f t="shared" si="7"/>
        <v>274.43</v>
      </c>
      <c r="F33" s="31">
        <f t="shared" si="7"/>
        <v>384.62</v>
      </c>
      <c r="G33" s="31">
        <f t="shared" si="7"/>
        <v>494.8</v>
      </c>
      <c r="H33" s="31">
        <f t="shared" si="7"/>
        <v>494.8</v>
      </c>
      <c r="I33" s="31">
        <f t="shared" si="7"/>
        <v>686.07</v>
      </c>
      <c r="J33" s="31">
        <f t="shared" si="7"/>
        <v>686.07</v>
      </c>
      <c r="K33" s="32">
        <f t="shared" si="7"/>
        <v>136.13</v>
      </c>
      <c r="L33" s="32">
        <f t="shared" si="7"/>
        <v>136.13</v>
      </c>
      <c r="M33" s="32">
        <f t="shared" si="7"/>
        <v>136.13</v>
      </c>
      <c r="N33" s="32">
        <f t="shared" si="7"/>
        <v>68.08</v>
      </c>
      <c r="O33" s="32">
        <f t="shared" si="7"/>
        <v>68.08</v>
      </c>
      <c r="P33" s="32">
        <f t="shared" si="7"/>
        <v>68.08</v>
      </c>
      <c r="Q33" s="32">
        <f t="shared" si="7"/>
        <v>68.08</v>
      </c>
      <c r="R33" s="32">
        <f t="shared" si="7"/>
        <v>68.08</v>
      </c>
      <c r="S33" s="60">
        <f t="shared" si="7"/>
        <v>51.98</v>
      </c>
    </row>
    <row r="34" spans="1:19" x14ac:dyDescent="0.3">
      <c r="A34" s="213"/>
      <c r="B34" s="59" t="s">
        <v>30</v>
      </c>
      <c r="C34" s="31">
        <f t="shared" si="7"/>
        <v>274.43</v>
      </c>
      <c r="D34" s="31">
        <f t="shared" si="7"/>
        <v>274.43</v>
      </c>
      <c r="E34" s="31">
        <f t="shared" si="7"/>
        <v>274.43</v>
      </c>
      <c r="F34" s="31">
        <f t="shared" si="7"/>
        <v>384.62</v>
      </c>
      <c r="G34" s="31">
        <f t="shared" si="7"/>
        <v>494.8</v>
      </c>
      <c r="H34" s="31">
        <f t="shared" si="7"/>
        <v>494.8</v>
      </c>
      <c r="I34" s="31">
        <f t="shared" si="7"/>
        <v>686.07</v>
      </c>
      <c r="J34" s="31">
        <f t="shared" si="7"/>
        <v>686.07</v>
      </c>
      <c r="K34" s="32">
        <f t="shared" si="7"/>
        <v>141.57</v>
      </c>
      <c r="L34" s="32">
        <f t="shared" si="7"/>
        <v>141.57</v>
      </c>
      <c r="M34" s="32">
        <f t="shared" si="7"/>
        <v>141.57</v>
      </c>
      <c r="N34" s="32">
        <f t="shared" si="7"/>
        <v>70.8</v>
      </c>
      <c r="O34" s="32">
        <f t="shared" si="7"/>
        <v>70.8</v>
      </c>
      <c r="P34" s="32">
        <f t="shared" si="7"/>
        <v>70.8</v>
      </c>
      <c r="Q34" s="32">
        <f t="shared" si="7"/>
        <v>70.8</v>
      </c>
      <c r="R34" s="32">
        <f t="shared" si="7"/>
        <v>70.8</v>
      </c>
      <c r="S34" s="60">
        <f t="shared" si="7"/>
        <v>51.98</v>
      </c>
    </row>
    <row r="35" spans="1:19" x14ac:dyDescent="0.3">
      <c r="A35" s="213"/>
      <c r="B35" s="59" t="s">
        <v>31</v>
      </c>
      <c r="C35" s="31">
        <f t="shared" si="7"/>
        <v>205.82</v>
      </c>
      <c r="D35" s="31">
        <f t="shared" si="7"/>
        <v>205.82</v>
      </c>
      <c r="E35" s="31">
        <f t="shared" si="7"/>
        <v>205.82</v>
      </c>
      <c r="F35" s="31">
        <f t="shared" si="7"/>
        <v>384.62</v>
      </c>
      <c r="G35" s="31">
        <f t="shared" si="7"/>
        <v>494.8</v>
      </c>
      <c r="H35" s="31">
        <f t="shared" si="7"/>
        <v>494.8</v>
      </c>
      <c r="I35" s="31">
        <f t="shared" si="7"/>
        <v>686.07</v>
      </c>
      <c r="J35" s="31">
        <f t="shared" si="7"/>
        <v>686.07</v>
      </c>
      <c r="K35" s="32">
        <f t="shared" si="7"/>
        <v>136.13</v>
      </c>
      <c r="L35" s="32">
        <f t="shared" si="7"/>
        <v>136.13</v>
      </c>
      <c r="M35" s="32">
        <f t="shared" si="7"/>
        <v>136.13</v>
      </c>
      <c r="N35" s="32">
        <f t="shared" si="7"/>
        <v>68.08</v>
      </c>
      <c r="O35" s="32">
        <f t="shared" si="7"/>
        <v>68.08</v>
      </c>
      <c r="P35" s="32">
        <f t="shared" si="7"/>
        <v>68.08</v>
      </c>
      <c r="Q35" s="32">
        <f t="shared" si="7"/>
        <v>68.08</v>
      </c>
      <c r="R35" s="32">
        <f t="shared" si="7"/>
        <v>68.08</v>
      </c>
      <c r="S35" s="60">
        <f t="shared" si="7"/>
        <v>51.98</v>
      </c>
    </row>
    <row r="36" spans="1:19" x14ac:dyDescent="0.3">
      <c r="A36" s="213"/>
      <c r="B36" s="59" t="s">
        <v>32</v>
      </c>
      <c r="C36" s="31">
        <f t="shared" si="7"/>
        <v>784.08</v>
      </c>
      <c r="D36" s="31">
        <f t="shared" si="7"/>
        <v>784.08</v>
      </c>
      <c r="E36" s="31">
        <f t="shared" si="7"/>
        <v>784.08</v>
      </c>
      <c r="F36" s="31">
        <f t="shared" si="7"/>
        <v>1465.2</v>
      </c>
      <c r="G36" s="31">
        <f t="shared" si="7"/>
        <v>1884.96</v>
      </c>
      <c r="H36" s="31">
        <f t="shared" si="7"/>
        <v>1884.96</v>
      </c>
      <c r="I36" s="31">
        <f t="shared" si="7"/>
        <v>2613.6</v>
      </c>
      <c r="J36" s="31">
        <f t="shared" si="7"/>
        <v>2613.6</v>
      </c>
      <c r="K36" s="32">
        <f t="shared" si="7"/>
        <v>435.6</v>
      </c>
      <c r="L36" s="32">
        <f t="shared" si="7"/>
        <v>435.6</v>
      </c>
      <c r="M36" s="32">
        <f t="shared" si="7"/>
        <v>435.6</v>
      </c>
      <c r="N36" s="32">
        <f t="shared" si="7"/>
        <v>217.84</v>
      </c>
      <c r="O36" s="32">
        <f t="shared" si="7"/>
        <v>217.84</v>
      </c>
      <c r="P36" s="32">
        <f t="shared" si="7"/>
        <v>217.84</v>
      </c>
      <c r="Q36" s="32">
        <f t="shared" si="7"/>
        <v>217.84</v>
      </c>
      <c r="R36" s="32">
        <f t="shared" si="7"/>
        <v>217.84</v>
      </c>
      <c r="S36" s="60">
        <f t="shared" si="7"/>
        <v>198</v>
      </c>
    </row>
    <row r="37" spans="1:19" x14ac:dyDescent="0.3">
      <c r="A37" s="213"/>
      <c r="B37" s="59" t="s">
        <v>33</v>
      </c>
      <c r="C37" s="31">
        <f t="shared" si="7"/>
        <v>254.83</v>
      </c>
      <c r="D37" s="31">
        <f t="shared" si="7"/>
        <v>254.83</v>
      </c>
      <c r="E37" s="31">
        <f t="shared" si="7"/>
        <v>254.83</v>
      </c>
      <c r="F37" s="31">
        <f t="shared" si="7"/>
        <v>476.19</v>
      </c>
      <c r="G37" s="31">
        <f t="shared" si="7"/>
        <v>612.61</v>
      </c>
      <c r="H37" s="31">
        <f t="shared" si="7"/>
        <v>612.61</v>
      </c>
      <c r="I37" s="31">
        <f t="shared" si="7"/>
        <v>849.42</v>
      </c>
      <c r="J37" s="31">
        <f t="shared" si="7"/>
        <v>849.42</v>
      </c>
      <c r="K37" s="32">
        <f t="shared" si="7"/>
        <v>152.46</v>
      </c>
      <c r="L37" s="32">
        <f t="shared" si="7"/>
        <v>152.46</v>
      </c>
      <c r="M37" s="32">
        <f t="shared" si="7"/>
        <v>152.46</v>
      </c>
      <c r="N37" s="32">
        <f t="shared" si="7"/>
        <v>76.239999999999995</v>
      </c>
      <c r="O37" s="32">
        <f t="shared" si="7"/>
        <v>76.239999999999995</v>
      </c>
      <c r="P37" s="32">
        <f t="shared" si="7"/>
        <v>76.239999999999995</v>
      </c>
      <c r="Q37" s="32">
        <f t="shared" si="7"/>
        <v>76.239999999999995</v>
      </c>
      <c r="R37" s="32">
        <f t="shared" si="7"/>
        <v>76.239999999999995</v>
      </c>
      <c r="S37" s="60">
        <f t="shared" si="7"/>
        <v>64.349999999999994</v>
      </c>
    </row>
    <row r="38" spans="1:19" ht="15" thickBot="1" x14ac:dyDescent="0.35">
      <c r="A38" s="213"/>
      <c r="B38" s="61" t="s">
        <v>34</v>
      </c>
      <c r="C38" s="62">
        <f t="shared" si="7"/>
        <v>1960.2</v>
      </c>
      <c r="D38" s="62">
        <f t="shared" si="7"/>
        <v>1960.2</v>
      </c>
      <c r="E38" s="62">
        <f t="shared" si="7"/>
        <v>1960.2</v>
      </c>
      <c r="F38" s="62">
        <f t="shared" si="7"/>
        <v>3663</v>
      </c>
      <c r="G38" s="62">
        <f t="shared" si="7"/>
        <v>4712.3999999999996</v>
      </c>
      <c r="H38" s="62">
        <f t="shared" si="7"/>
        <v>4712.3999999999996</v>
      </c>
      <c r="I38" s="62">
        <f t="shared" si="7"/>
        <v>6534</v>
      </c>
      <c r="J38" s="62">
        <f t="shared" si="7"/>
        <v>6534</v>
      </c>
      <c r="K38" s="63">
        <f t="shared" si="7"/>
        <v>1089</v>
      </c>
      <c r="L38" s="63">
        <f t="shared" si="7"/>
        <v>1089</v>
      </c>
      <c r="M38" s="63">
        <f t="shared" si="7"/>
        <v>1089</v>
      </c>
      <c r="N38" s="63">
        <f t="shared" si="7"/>
        <v>544.6</v>
      </c>
      <c r="O38" s="63">
        <f t="shared" si="7"/>
        <v>544.6</v>
      </c>
      <c r="P38" s="63">
        <f t="shared" si="7"/>
        <v>544.6</v>
      </c>
      <c r="Q38" s="63">
        <f t="shared" si="7"/>
        <v>544.6</v>
      </c>
      <c r="R38" s="63">
        <f t="shared" si="7"/>
        <v>544.6</v>
      </c>
      <c r="S38" s="64">
        <f t="shared" si="7"/>
        <v>495</v>
      </c>
    </row>
    <row r="40" spans="1:19" ht="15" thickBot="1" x14ac:dyDescent="0.35">
      <c r="C40" s="7">
        <f>Arkusz1!C34</f>
        <v>0</v>
      </c>
      <c r="D40" s="8"/>
      <c r="E40" s="8"/>
      <c r="F40" s="9">
        <f>Arkusz1!F34</f>
        <v>0</v>
      </c>
      <c r="G40" s="8"/>
      <c r="H40" s="8"/>
      <c r="I40" s="9">
        <f>Arkusz1!I34</f>
        <v>0</v>
      </c>
      <c r="J40" s="8"/>
    </row>
    <row r="41" spans="1:19" ht="15" thickBot="1" x14ac:dyDescent="0.35">
      <c r="C41" s="10"/>
      <c r="D41" s="11">
        <f>Arkusz1!D35</f>
        <v>0</v>
      </c>
      <c r="E41" s="11">
        <f>Arkusz1!E35</f>
        <v>0</v>
      </c>
      <c r="F41" s="10"/>
      <c r="G41" s="11">
        <f>Arkusz1!G35</f>
        <v>0</v>
      </c>
      <c r="H41" s="11">
        <f>Arkusz1!H35</f>
        <v>0</v>
      </c>
      <c r="I41" s="10"/>
      <c r="J41" s="11">
        <f>Arkusz1!J35</f>
        <v>0</v>
      </c>
    </row>
    <row r="42" spans="1:19" ht="15" thickBot="1" x14ac:dyDescent="0.35">
      <c r="C42" s="12"/>
      <c r="D42" s="13">
        <f>Arkusz1!D36</f>
        <v>0</v>
      </c>
      <c r="E42" s="13">
        <f>Arkusz1!E36</f>
        <v>0</v>
      </c>
      <c r="F42" s="12"/>
      <c r="G42" s="13">
        <f>Arkusz1!G36</f>
        <v>0</v>
      </c>
      <c r="H42" s="13">
        <f>Arkusz1!H36</f>
        <v>0</v>
      </c>
      <c r="I42" s="12"/>
      <c r="J42" s="13">
        <f>Arkusz1!J36</f>
        <v>0</v>
      </c>
    </row>
    <row r="43" spans="1:19" ht="15" thickBot="1" x14ac:dyDescent="0.35">
      <c r="C43" s="14"/>
      <c r="D43" s="15">
        <f>Arkusz1!D37</f>
        <v>0</v>
      </c>
      <c r="E43" s="15">
        <f>Arkusz1!E37</f>
        <v>0</v>
      </c>
      <c r="F43" s="16"/>
      <c r="G43" s="15">
        <f>Arkusz1!G37</f>
        <v>0</v>
      </c>
      <c r="H43" s="15">
        <f>Arkusz1!H37</f>
        <v>0</v>
      </c>
      <c r="I43" s="16"/>
      <c r="J43" s="15">
        <f>Arkusz1!J37</f>
        <v>0</v>
      </c>
    </row>
    <row r="44" spans="1:19" ht="15" thickBot="1" x14ac:dyDescent="0.35">
      <c r="C44" s="17"/>
      <c r="D44" s="18">
        <f>Arkusz1!D38</f>
        <v>0</v>
      </c>
      <c r="E44" s="18">
        <f>Arkusz1!E38</f>
        <v>0</v>
      </c>
      <c r="F44" s="19"/>
      <c r="G44" s="18">
        <f>Arkusz1!G38</f>
        <v>0</v>
      </c>
      <c r="H44" s="18">
        <f>Arkusz1!H38</f>
        <v>0</v>
      </c>
      <c r="I44" s="19"/>
      <c r="J44" s="18">
        <f>Arkusz1!J38</f>
        <v>0</v>
      </c>
    </row>
    <row r="45" spans="1:19" ht="15" thickBot="1" x14ac:dyDescent="0.35">
      <c r="C45" s="20">
        <f>C$9*C40</f>
        <v>0</v>
      </c>
      <c r="D45" s="10"/>
      <c r="E45" s="10"/>
      <c r="F45" s="10"/>
      <c r="G45" s="10"/>
      <c r="H45" s="10"/>
      <c r="I45" s="10"/>
      <c r="J45" s="10"/>
    </row>
    <row r="46" spans="1:19" ht="15" thickBot="1" x14ac:dyDescent="0.35">
      <c r="C46" s="10"/>
      <c r="D46" s="10"/>
      <c r="E46" s="10"/>
      <c r="F46" s="20">
        <f>F$9*F40</f>
        <v>0</v>
      </c>
      <c r="G46" s="10"/>
      <c r="H46" s="10"/>
      <c r="I46" s="20">
        <f>I$9*I40</f>
        <v>0</v>
      </c>
      <c r="J46" s="10"/>
    </row>
    <row r="47" spans="1:19" ht="15" thickBot="1" x14ac:dyDescent="0.35">
      <c r="C47" s="10"/>
      <c r="D47" s="20">
        <f>D$9*D41</f>
        <v>0</v>
      </c>
      <c r="E47" s="20">
        <f>E$9*E41</f>
        <v>0</v>
      </c>
      <c r="F47" s="10"/>
      <c r="G47" s="10"/>
      <c r="H47" s="10"/>
      <c r="I47" s="10"/>
      <c r="J47" s="10"/>
    </row>
    <row r="48" spans="1:19" ht="15" thickBot="1" x14ac:dyDescent="0.35">
      <c r="C48" s="10"/>
      <c r="D48" s="10"/>
      <c r="E48" s="10"/>
      <c r="F48" s="10"/>
      <c r="G48" s="20">
        <f>G$9*G41</f>
        <v>0</v>
      </c>
      <c r="H48" s="20">
        <f>H$9*H41</f>
        <v>0</v>
      </c>
      <c r="I48" s="10"/>
      <c r="J48" s="20">
        <f>J$9*J41</f>
        <v>0</v>
      </c>
    </row>
    <row r="49" spans="3:10" ht="15" thickBot="1" x14ac:dyDescent="0.35">
      <c r="C49" s="10"/>
      <c r="D49" s="20">
        <f>D$9*D42</f>
        <v>0</v>
      </c>
      <c r="E49" s="20">
        <f>E$9*E42</f>
        <v>0</v>
      </c>
      <c r="F49" s="10"/>
      <c r="G49" s="10"/>
      <c r="H49" s="10"/>
      <c r="I49" s="10"/>
      <c r="J49" s="10"/>
    </row>
    <row r="50" spans="3:10" ht="15" thickBot="1" x14ac:dyDescent="0.35">
      <c r="C50" s="10"/>
      <c r="D50" s="10"/>
      <c r="E50" s="10"/>
      <c r="F50" s="10"/>
      <c r="G50" s="20">
        <f>G$9*G42</f>
        <v>0</v>
      </c>
      <c r="H50" s="20">
        <f>H$9*H42</f>
        <v>0</v>
      </c>
      <c r="I50" s="10"/>
      <c r="J50" s="20">
        <f>J$9*J42</f>
        <v>0</v>
      </c>
    </row>
    <row r="51" spans="3:10" ht="15" thickBot="1" x14ac:dyDescent="0.35">
      <c r="C51" s="10"/>
      <c r="D51" s="20">
        <f>D$9*D43</f>
        <v>0</v>
      </c>
      <c r="E51" s="20">
        <f>E$9*E43</f>
        <v>0</v>
      </c>
      <c r="F51" s="10"/>
      <c r="G51" s="10"/>
      <c r="H51" s="10"/>
      <c r="I51" s="10"/>
      <c r="J51" s="10"/>
    </row>
    <row r="52" spans="3:10" ht="15" thickBot="1" x14ac:dyDescent="0.35">
      <c r="C52" s="10"/>
      <c r="D52" s="10"/>
      <c r="E52" s="10"/>
      <c r="F52" s="10"/>
      <c r="G52" s="20">
        <f>G$9*G43</f>
        <v>0</v>
      </c>
      <c r="H52" s="20">
        <f>H$9*H43</f>
        <v>0</v>
      </c>
      <c r="I52" s="10"/>
      <c r="J52" s="20">
        <f>J$9*J43</f>
        <v>0</v>
      </c>
    </row>
    <row r="53" spans="3:10" ht="15" thickBot="1" x14ac:dyDescent="0.35">
      <c r="C53" s="10"/>
      <c r="D53" s="20">
        <f>D$9*D44</f>
        <v>0</v>
      </c>
      <c r="E53" s="20">
        <f>E$9*E44</f>
        <v>0</v>
      </c>
      <c r="F53" s="10"/>
      <c r="G53" s="20">
        <f>G$9*G44</f>
        <v>0</v>
      </c>
      <c r="H53" s="20">
        <f>H$9*H44</f>
        <v>0</v>
      </c>
      <c r="I53" s="19"/>
      <c r="J53" s="20">
        <f>J$9*J44</f>
        <v>0</v>
      </c>
    </row>
    <row r="55" spans="3:10" ht="15" thickBot="1" x14ac:dyDescent="0.35">
      <c r="C55" s="7">
        <f>Arkusz1!C67</f>
        <v>0</v>
      </c>
      <c r="D55" s="7">
        <f>Arkusz1!D67</f>
        <v>0</v>
      </c>
      <c r="E55" s="7">
        <f>Arkusz1!E67</f>
        <v>0</v>
      </c>
      <c r="F55" s="7">
        <f>Arkusz1!F67</f>
        <v>0</v>
      </c>
      <c r="G55" s="7">
        <f>Arkusz1!G67</f>
        <v>0</v>
      </c>
      <c r="H55" s="7">
        <f>Arkusz1!H67</f>
        <v>0</v>
      </c>
      <c r="I55" s="7">
        <f>Arkusz1!I67</f>
        <v>0</v>
      </c>
      <c r="J55" s="7">
        <f>Arkusz1!J67</f>
        <v>0</v>
      </c>
    </row>
    <row r="56" spans="3:10" ht="15" thickBot="1" x14ac:dyDescent="0.35">
      <c r="C56" s="21">
        <f>K$9*C55</f>
        <v>0</v>
      </c>
      <c r="D56" s="21">
        <f t="shared" ref="D56:J56" si="8">L$9*D55</f>
        <v>0</v>
      </c>
      <c r="E56" s="21">
        <f t="shared" si="8"/>
        <v>0</v>
      </c>
      <c r="F56" s="21">
        <f t="shared" si="8"/>
        <v>0</v>
      </c>
      <c r="G56" s="21">
        <f t="shared" si="8"/>
        <v>0</v>
      </c>
      <c r="H56" s="21">
        <f t="shared" si="8"/>
        <v>0</v>
      </c>
      <c r="I56" s="21">
        <f t="shared" si="8"/>
        <v>0</v>
      </c>
      <c r="J56" s="21">
        <f t="shared" si="8"/>
        <v>0</v>
      </c>
    </row>
    <row r="57" spans="3:10" ht="15" thickBot="1" x14ac:dyDescent="0.35"/>
    <row r="58" spans="3:10" ht="15" thickBot="1" x14ac:dyDescent="0.35">
      <c r="C58" s="11">
        <f>Arkusz1!C81</f>
        <v>0</v>
      </c>
      <c r="D58" s="11">
        <f>Arkusz1!D81</f>
        <v>0</v>
      </c>
      <c r="E58" s="11">
        <f>Arkusz1!E81</f>
        <v>0</v>
      </c>
      <c r="F58" s="11">
        <f>Arkusz1!F81</f>
        <v>0</v>
      </c>
      <c r="G58" s="11">
        <f>Arkusz1!G81</f>
        <v>0</v>
      </c>
      <c r="H58" s="11">
        <f>Arkusz1!H81</f>
        <v>0</v>
      </c>
      <c r="I58" s="11">
        <f>Arkusz1!I81</f>
        <v>0</v>
      </c>
      <c r="J58" s="11">
        <f>Arkusz1!J81</f>
        <v>0</v>
      </c>
    </row>
    <row r="59" spans="3:10" ht="15" thickBot="1" x14ac:dyDescent="0.35">
      <c r="C59" s="18">
        <f>Arkusz1!C82</f>
        <v>0</v>
      </c>
      <c r="D59" s="18">
        <f>Arkusz1!D82</f>
        <v>0</v>
      </c>
      <c r="E59" s="18">
        <f>Arkusz1!E82</f>
        <v>0</v>
      </c>
      <c r="F59" s="18">
        <f>Arkusz1!F82</f>
        <v>0</v>
      </c>
      <c r="G59" s="18">
        <f>Arkusz1!G82</f>
        <v>0</v>
      </c>
      <c r="H59" s="18">
        <f>Arkusz1!H82</f>
        <v>0</v>
      </c>
      <c r="I59" s="18">
        <f>Arkusz1!I82</f>
        <v>0</v>
      </c>
      <c r="J59" s="18">
        <f>Arkusz1!J82</f>
        <v>0</v>
      </c>
    </row>
    <row r="60" spans="3:10" ht="15" thickBot="1" x14ac:dyDescent="0.35">
      <c r="C60" s="7" t="e">
        <f>Arkusz1!#REF!</f>
        <v>#REF!</v>
      </c>
      <c r="D60" s="7" t="e">
        <f>Arkusz1!#REF!</f>
        <v>#REF!</v>
      </c>
      <c r="E60" s="7" t="e">
        <f>Arkusz1!#REF!</f>
        <v>#REF!</v>
      </c>
      <c r="F60" s="7" t="e">
        <f>Arkusz1!#REF!</f>
        <v>#REF!</v>
      </c>
      <c r="G60" s="7" t="e">
        <f>Arkusz1!#REF!</f>
        <v>#REF!</v>
      </c>
      <c r="H60" s="7" t="e">
        <f>Arkusz1!#REF!</f>
        <v>#REF!</v>
      </c>
      <c r="I60" s="7" t="e">
        <f>Arkusz1!#REF!</f>
        <v>#REF!</v>
      </c>
      <c r="J60" s="7" t="e">
        <f>Arkusz1!#REF!</f>
        <v>#REF!</v>
      </c>
    </row>
    <row r="61" spans="3:10" ht="15" thickBot="1" x14ac:dyDescent="0.35">
      <c r="C61" s="7" t="e">
        <f>Arkusz1!#REF!</f>
        <v>#REF!</v>
      </c>
      <c r="D61" s="7" t="e">
        <f>Arkusz1!#REF!</f>
        <v>#REF!</v>
      </c>
      <c r="E61" s="7" t="e">
        <f>Arkusz1!#REF!</f>
        <v>#REF!</v>
      </c>
      <c r="F61" s="7" t="e">
        <f>Arkusz1!#REF!</f>
        <v>#REF!</v>
      </c>
      <c r="G61" s="7" t="e">
        <f>Arkusz1!#REF!</f>
        <v>#REF!</v>
      </c>
      <c r="H61" s="7" t="e">
        <f>Arkusz1!#REF!</f>
        <v>#REF!</v>
      </c>
      <c r="I61" s="7" t="e">
        <f>Arkusz1!#REF!</f>
        <v>#REF!</v>
      </c>
      <c r="J61" s="7" t="e">
        <f>Arkusz1!#REF!</f>
        <v>#REF!</v>
      </c>
    </row>
    <row r="62" spans="3:10" ht="15" thickBot="1" x14ac:dyDescent="0.35">
      <c r="C62" s="8"/>
      <c r="D62" s="8"/>
      <c r="E62" s="8"/>
      <c r="F62" s="7">
        <f>Arkusz1!F83</f>
        <v>0</v>
      </c>
      <c r="G62" s="7">
        <f>Arkusz1!G83</f>
        <v>0</v>
      </c>
      <c r="H62" s="8"/>
      <c r="I62" s="7">
        <f>Arkusz1!I83</f>
        <v>0</v>
      </c>
      <c r="J62" s="7">
        <f>Arkusz1!J83</f>
        <v>0</v>
      </c>
    </row>
    <row r="63" spans="3:10" ht="15" thickBot="1" x14ac:dyDescent="0.35">
      <c r="C63" s="7">
        <f>Arkusz1!C84</f>
        <v>0</v>
      </c>
      <c r="D63" s="7">
        <f>Arkusz1!D84</f>
        <v>0</v>
      </c>
      <c r="E63" s="7">
        <f>Arkusz1!E84</f>
        <v>0</v>
      </c>
      <c r="F63" s="7">
        <f>Arkusz1!F84</f>
        <v>0</v>
      </c>
      <c r="G63" s="7">
        <f>Arkusz1!G84</f>
        <v>0</v>
      </c>
      <c r="H63" s="7">
        <f>Arkusz1!H84</f>
        <v>0</v>
      </c>
      <c r="I63" s="7">
        <f>Arkusz1!I84</f>
        <v>0</v>
      </c>
      <c r="J63" s="7">
        <f>Arkusz1!J84</f>
        <v>0</v>
      </c>
    </row>
    <row r="64" spans="3:10" ht="15" thickBot="1" x14ac:dyDescent="0.35">
      <c r="C64" s="7" t="e">
        <f>Arkusz1!#REF!</f>
        <v>#REF!</v>
      </c>
      <c r="D64" s="7" t="e">
        <f>Arkusz1!#REF!</f>
        <v>#REF!</v>
      </c>
      <c r="E64" s="7" t="e">
        <f>Arkusz1!#REF!</f>
        <v>#REF!</v>
      </c>
      <c r="F64" s="7" t="e">
        <f>Arkusz1!#REF!</f>
        <v>#REF!</v>
      </c>
      <c r="G64" s="7" t="e">
        <f>Arkusz1!#REF!</f>
        <v>#REF!</v>
      </c>
      <c r="H64" s="7" t="e">
        <f>Arkusz1!#REF!</f>
        <v>#REF!</v>
      </c>
      <c r="I64" s="7" t="e">
        <f>Arkusz1!#REF!</f>
        <v>#REF!</v>
      </c>
      <c r="J64" s="7" t="e">
        <f>Arkusz1!#REF!</f>
        <v>#REF!</v>
      </c>
    </row>
    <row r="65" spans="2:10" ht="15" thickBot="1" x14ac:dyDescent="0.35">
      <c r="C65" s="7">
        <f>Arkusz1!C85</f>
        <v>0</v>
      </c>
      <c r="D65" s="7">
        <f>Arkusz1!D85</f>
        <v>0</v>
      </c>
      <c r="E65" s="7">
        <f>Arkusz1!E85</f>
        <v>0</v>
      </c>
      <c r="F65" s="7">
        <f>Arkusz1!F85</f>
        <v>0</v>
      </c>
      <c r="G65" s="7">
        <f>Arkusz1!G85</f>
        <v>0</v>
      </c>
      <c r="H65" s="7">
        <f>Arkusz1!H85</f>
        <v>0</v>
      </c>
      <c r="I65" s="7">
        <f>Arkusz1!I85</f>
        <v>0</v>
      </c>
      <c r="J65" s="7">
        <f>Arkusz1!J85</f>
        <v>0</v>
      </c>
    </row>
    <row r="66" spans="2:10" ht="15" thickBot="1" x14ac:dyDescent="0.35">
      <c r="C66" s="7" t="e">
        <f>Arkusz1!#REF!</f>
        <v>#REF!</v>
      </c>
      <c r="D66" s="7" t="e">
        <f>Arkusz1!#REF!</f>
        <v>#REF!</v>
      </c>
      <c r="E66" s="7" t="e">
        <f>Arkusz1!#REF!</f>
        <v>#REF!</v>
      </c>
      <c r="F66" s="7" t="e">
        <f>Arkusz1!#REF!</f>
        <v>#REF!</v>
      </c>
      <c r="G66" s="7" t="e">
        <f>Arkusz1!#REF!</f>
        <v>#REF!</v>
      </c>
      <c r="H66" s="7" t="e">
        <f>Arkusz1!#REF!</f>
        <v>#REF!</v>
      </c>
      <c r="I66" s="7" t="e">
        <f>Arkusz1!#REF!</f>
        <v>#REF!</v>
      </c>
      <c r="J66" s="7" t="e">
        <f>Arkusz1!#REF!</f>
        <v>#REF!</v>
      </c>
    </row>
    <row r="67" spans="2:10" ht="15" thickBot="1" x14ac:dyDescent="0.35">
      <c r="C67" s="21">
        <f>C$8*C58</f>
        <v>0</v>
      </c>
      <c r="D67" s="21">
        <f>D$8*D58</f>
        <v>0</v>
      </c>
      <c r="E67" s="21">
        <f>E$8*E58</f>
        <v>0</v>
      </c>
      <c r="F67" s="8"/>
      <c r="G67" s="8"/>
      <c r="H67" s="8"/>
      <c r="I67" s="8"/>
      <c r="J67" s="8"/>
    </row>
    <row r="68" spans="2:10" ht="15" thickBot="1" x14ac:dyDescent="0.35">
      <c r="C68" s="21">
        <f>C$9*C59</f>
        <v>0</v>
      </c>
      <c r="D68" s="21">
        <f>D$9*D59</f>
        <v>0</v>
      </c>
      <c r="E68" s="21">
        <f>E$9*E59</f>
        <v>0</v>
      </c>
      <c r="F68" s="8"/>
      <c r="G68" s="8"/>
      <c r="H68" s="8"/>
      <c r="I68" s="8"/>
      <c r="J68" s="8"/>
    </row>
    <row r="69" spans="2:10" ht="15" thickBot="1" x14ac:dyDescent="0.35">
      <c r="C69" s="8"/>
      <c r="D69" s="8"/>
      <c r="E69" s="8"/>
      <c r="F69" s="21">
        <f>F$8*F58</f>
        <v>0</v>
      </c>
      <c r="G69" s="21">
        <f>G$8*G58</f>
        <v>0</v>
      </c>
      <c r="H69" s="21">
        <f>H$8*H58</f>
        <v>0</v>
      </c>
      <c r="I69" s="21">
        <f>I$8*I58</f>
        <v>0</v>
      </c>
      <c r="J69" s="21">
        <f>J$8*J58</f>
        <v>0</v>
      </c>
    </row>
    <row r="70" spans="2:10" ht="15" thickBot="1" x14ac:dyDescent="0.35">
      <c r="C70" s="8"/>
      <c r="D70" s="8"/>
      <c r="E70" s="8"/>
      <c r="F70" s="21">
        <f>F$9*F59</f>
        <v>0</v>
      </c>
      <c r="G70" s="21">
        <f>G$9*G59</f>
        <v>0</v>
      </c>
      <c r="H70" s="21">
        <f>H$9*H59</f>
        <v>0</v>
      </c>
      <c r="I70" s="21">
        <f>I$9*I59</f>
        <v>0</v>
      </c>
      <c r="J70" s="21">
        <f>J$9*J59</f>
        <v>0</v>
      </c>
    </row>
    <row r="71" spans="2:10" ht="15" thickBot="1" x14ac:dyDescent="0.35">
      <c r="C71" s="21" t="e">
        <f t="shared" ref="C71:J71" si="9">K$8*C60</f>
        <v>#REF!</v>
      </c>
      <c r="D71" s="21" t="e">
        <f t="shared" si="9"/>
        <v>#REF!</v>
      </c>
      <c r="E71" s="21" t="e">
        <f t="shared" si="9"/>
        <v>#REF!</v>
      </c>
      <c r="F71" s="21" t="e">
        <f t="shared" si="9"/>
        <v>#REF!</v>
      </c>
      <c r="G71" s="21" t="e">
        <f t="shared" si="9"/>
        <v>#REF!</v>
      </c>
      <c r="H71" s="21" t="e">
        <f t="shared" si="9"/>
        <v>#REF!</v>
      </c>
      <c r="I71" s="21" t="e">
        <f t="shared" si="9"/>
        <v>#REF!</v>
      </c>
      <c r="J71" s="21" t="e">
        <f t="shared" si="9"/>
        <v>#REF!</v>
      </c>
    </row>
    <row r="72" spans="2:10" ht="15" thickBot="1" x14ac:dyDescent="0.35">
      <c r="C72" s="21" t="e">
        <f t="shared" ref="C72:J72" si="10">K$9*C61</f>
        <v>#REF!</v>
      </c>
      <c r="D72" s="21" t="e">
        <f t="shared" si="10"/>
        <v>#REF!</v>
      </c>
      <c r="E72" s="21" t="e">
        <f t="shared" si="10"/>
        <v>#REF!</v>
      </c>
      <c r="F72" s="21" t="e">
        <f t="shared" si="10"/>
        <v>#REF!</v>
      </c>
      <c r="G72" s="21" t="e">
        <f t="shared" si="10"/>
        <v>#REF!</v>
      </c>
      <c r="H72" s="21" t="e">
        <f t="shared" si="10"/>
        <v>#REF!</v>
      </c>
      <c r="I72" s="21" t="e">
        <f t="shared" si="10"/>
        <v>#REF!</v>
      </c>
      <c r="J72" s="21" t="e">
        <f t="shared" si="10"/>
        <v>#REF!</v>
      </c>
    </row>
    <row r="73" spans="2:10" ht="15" thickBot="1" x14ac:dyDescent="0.35">
      <c r="C73" s="8"/>
      <c r="D73" s="8"/>
      <c r="E73" s="8"/>
      <c r="F73" s="21">
        <f>$S$9*F62</f>
        <v>0</v>
      </c>
      <c r="G73" s="21">
        <f>$S$9*G62</f>
        <v>0</v>
      </c>
      <c r="H73" s="8"/>
      <c r="I73" s="21">
        <f>$S$9*I62</f>
        <v>0</v>
      </c>
      <c r="J73" s="21">
        <f>$S$9*J62</f>
        <v>0</v>
      </c>
    </row>
    <row r="74" spans="2:10" ht="15" thickBot="1" x14ac:dyDescent="0.35">
      <c r="B74" s="29" t="str">
        <f>Arkusz1!B40</f>
        <v>Środki niezbędne na wyposażenie szkół podstawowych w podręczniki lub materiały edukacyjne dla liczby uczniów wskazanej w poz. 1 (kwota nie może być wyższa od iloczynu liczby uczniów wskazanej odpowiednio w poz. 1: 
- w kol. 6 oraz kwoty 219,78 zł na ucznia i wskaźnika,
- w kol. 9 oraz kwoty 392,04 zł na ucznia i wskaźnika)</v>
      </c>
      <c r="C74" s="21">
        <f t="shared" ref="C74:J74" si="11">C$8*C63</f>
        <v>0</v>
      </c>
      <c r="D74" s="21">
        <f t="shared" si="11"/>
        <v>0</v>
      </c>
      <c r="E74" s="21">
        <f t="shared" si="11"/>
        <v>0</v>
      </c>
      <c r="F74" s="21">
        <f t="shared" si="11"/>
        <v>0</v>
      </c>
      <c r="G74" s="21">
        <f t="shared" si="11"/>
        <v>0</v>
      </c>
      <c r="H74" s="21">
        <f t="shared" si="11"/>
        <v>0</v>
      </c>
      <c r="I74" s="21">
        <f t="shared" si="11"/>
        <v>0</v>
      </c>
      <c r="J74" s="21">
        <f t="shared" si="11"/>
        <v>0</v>
      </c>
    </row>
    <row r="75" spans="2:10" ht="15" thickBot="1" x14ac:dyDescent="0.35">
      <c r="C75" s="21" t="e">
        <f t="shared" ref="C75:J75" si="12">C$9*C64</f>
        <v>#REF!</v>
      </c>
      <c r="D75" s="21" t="e">
        <f t="shared" si="12"/>
        <v>#REF!</v>
      </c>
      <c r="E75" s="21" t="e">
        <f t="shared" si="12"/>
        <v>#REF!</v>
      </c>
      <c r="F75" s="21" t="e">
        <f t="shared" si="12"/>
        <v>#REF!</v>
      </c>
      <c r="G75" s="21" t="e">
        <f t="shared" si="12"/>
        <v>#REF!</v>
      </c>
      <c r="H75" s="21" t="e">
        <f t="shared" si="12"/>
        <v>#REF!</v>
      </c>
      <c r="I75" s="21" t="e">
        <f t="shared" si="12"/>
        <v>#REF!</v>
      </c>
      <c r="J75" s="21" t="e">
        <f t="shared" si="12"/>
        <v>#REF!</v>
      </c>
    </row>
    <row r="76" spans="2:10" ht="15" thickBot="1" x14ac:dyDescent="0.35">
      <c r="C76" s="21">
        <f t="shared" ref="C76:J76" si="13">K$8*C65</f>
        <v>0</v>
      </c>
      <c r="D76" s="21">
        <f t="shared" si="13"/>
        <v>0</v>
      </c>
      <c r="E76" s="21">
        <f t="shared" si="13"/>
        <v>0</v>
      </c>
      <c r="F76" s="21">
        <f t="shared" si="13"/>
        <v>0</v>
      </c>
      <c r="G76" s="21">
        <f t="shared" si="13"/>
        <v>0</v>
      </c>
      <c r="H76" s="21">
        <f t="shared" si="13"/>
        <v>0</v>
      </c>
      <c r="I76" s="21">
        <f t="shared" si="13"/>
        <v>0</v>
      </c>
      <c r="J76" s="21">
        <f t="shared" si="13"/>
        <v>0</v>
      </c>
    </row>
    <row r="77" spans="2:10" ht="15" thickBot="1" x14ac:dyDescent="0.35">
      <c r="C77" s="21" t="e">
        <f t="shared" ref="C77:J77" si="14">K$9*C66</f>
        <v>#REF!</v>
      </c>
      <c r="D77" s="21" t="e">
        <f t="shared" si="14"/>
        <v>#REF!</v>
      </c>
      <c r="E77" s="21" t="e">
        <f t="shared" si="14"/>
        <v>#REF!</v>
      </c>
      <c r="F77" s="21" t="e">
        <f t="shared" si="14"/>
        <v>#REF!</v>
      </c>
      <c r="G77" s="21" t="e">
        <f t="shared" si="14"/>
        <v>#REF!</v>
      </c>
      <c r="H77" s="21" t="e">
        <f t="shared" si="14"/>
        <v>#REF!</v>
      </c>
      <c r="I77" s="21" t="e">
        <f t="shared" si="14"/>
        <v>#REF!</v>
      </c>
      <c r="J77" s="21" t="e">
        <f t="shared" si="14"/>
        <v>#REF!</v>
      </c>
    </row>
    <row r="80" spans="2:10" x14ac:dyDescent="0.3">
      <c r="C80" s="73" t="s">
        <v>41</v>
      </c>
      <c r="D80" s="71"/>
      <c r="E80" s="71"/>
      <c r="F80" s="73" t="s">
        <v>42</v>
      </c>
      <c r="G80" s="71"/>
      <c r="H80" s="71"/>
      <c r="I80" s="73" t="s">
        <v>43</v>
      </c>
      <c r="J80" s="71" t="s">
        <v>100</v>
      </c>
    </row>
    <row r="81" spans="3:10" x14ac:dyDescent="0.3">
      <c r="C81" s="71"/>
      <c r="D81" s="73" t="s">
        <v>44</v>
      </c>
      <c r="E81" s="73" t="s">
        <v>45</v>
      </c>
      <c r="F81" s="71"/>
      <c r="G81" s="73" t="s">
        <v>46</v>
      </c>
      <c r="H81" s="73" t="s">
        <v>47</v>
      </c>
      <c r="I81" s="71"/>
      <c r="J81" s="73" t="s">
        <v>48</v>
      </c>
    </row>
    <row r="82" spans="3:10" x14ac:dyDescent="0.3">
      <c r="C82" s="71"/>
      <c r="D82" s="73" t="s">
        <v>49</v>
      </c>
      <c r="E82" s="73" t="s">
        <v>50</v>
      </c>
      <c r="F82" s="71"/>
      <c r="G82" s="73" t="s">
        <v>51</v>
      </c>
      <c r="H82" s="73" t="s">
        <v>52</v>
      </c>
      <c r="I82" s="71"/>
      <c r="J82" s="73" t="s">
        <v>53</v>
      </c>
    </row>
    <row r="83" spans="3:10" x14ac:dyDescent="0.3">
      <c r="C83" s="72"/>
      <c r="D83" s="73" t="s">
        <v>54</v>
      </c>
      <c r="E83" s="73" t="s">
        <v>55</v>
      </c>
      <c r="F83" s="71"/>
      <c r="G83" s="73" t="s">
        <v>56</v>
      </c>
      <c r="H83" s="73" t="s">
        <v>57</v>
      </c>
      <c r="I83" s="71"/>
      <c r="J83" s="73" t="s">
        <v>58</v>
      </c>
    </row>
    <row r="84" spans="3:10" ht="15" thickBot="1" x14ac:dyDescent="0.35">
      <c r="C84" s="72"/>
      <c r="D84" s="73" t="s">
        <v>59</v>
      </c>
      <c r="E84" s="73" t="s">
        <v>60</v>
      </c>
      <c r="F84" s="71"/>
      <c r="G84" s="73" t="s">
        <v>61</v>
      </c>
      <c r="H84" s="73" t="s">
        <v>62</v>
      </c>
      <c r="I84" s="71"/>
      <c r="J84" s="73" t="s">
        <v>63</v>
      </c>
    </row>
    <row r="85" spans="3:10" ht="22.5" customHeight="1" thickBot="1" x14ac:dyDescent="0.35">
      <c r="C85" s="78" t="str">
        <f>"="&amp;C80&amp;"*Arkusz2!"&amp;C$5</f>
        <v>=$D$34*Arkusz2!$C$9</v>
      </c>
      <c r="D85" s="10"/>
      <c r="E85" s="10"/>
      <c r="F85" s="10"/>
      <c r="G85" s="10"/>
      <c r="H85" s="10"/>
      <c r="I85" s="10"/>
      <c r="J85" s="10"/>
    </row>
    <row r="86" spans="3:10" ht="34.799999999999997" thickBot="1" x14ac:dyDescent="0.35">
      <c r="C86" s="10"/>
      <c r="D86" s="10"/>
      <c r="E86" s="10"/>
      <c r="F86" s="78" t="str">
        <f>"="&amp;F80&amp;"*Arkusz2!"&amp;F$5</f>
        <v>=$G$34*Arkusz2!$F$9</v>
      </c>
      <c r="G86" s="10"/>
      <c r="H86" s="10"/>
      <c r="I86" s="78" t="str">
        <f>"="&amp;I80&amp;"*Arkusz2!"&amp;I$5</f>
        <v>=$J$34*Arkusz2!$I$9</v>
      </c>
      <c r="J86" s="10"/>
    </row>
    <row r="87" spans="3:10" ht="34.799999999999997" thickBot="1" x14ac:dyDescent="0.35">
      <c r="C87" s="10"/>
      <c r="D87" s="78" t="str">
        <f>"="&amp;D81&amp;"*Arkusz2!"&amp;D$5</f>
        <v>=$E$35*Arkusz2!$D$9</v>
      </c>
      <c r="E87" s="78" t="str">
        <f>"="&amp;E81&amp;"*Arkusz2!"&amp;E$5</f>
        <v>=$F$35*Arkusz2!$E$9</v>
      </c>
      <c r="F87" s="10"/>
      <c r="G87" s="10"/>
      <c r="H87" s="10"/>
      <c r="I87" s="10"/>
      <c r="J87" s="10"/>
    </row>
    <row r="88" spans="3:10" ht="34.799999999999997" thickBot="1" x14ac:dyDescent="0.35">
      <c r="C88" s="10"/>
      <c r="D88" s="10"/>
      <c r="E88" s="10"/>
      <c r="F88" s="10"/>
      <c r="G88" s="78" t="str">
        <f>"="&amp;G81&amp;"*Arkusz2!"&amp;G$5</f>
        <v>=$H$35*Arkusz2!$G$9</v>
      </c>
      <c r="H88" s="78" t="str">
        <f>"="&amp;H81&amp;"*Arkusz2!"&amp;H$5</f>
        <v>=$I$35*Arkusz2!$H$9</v>
      </c>
      <c r="I88" s="10"/>
      <c r="J88" s="78" t="str">
        <f>"="&amp;J81&amp;"*Arkusz2!"&amp;J$5</f>
        <v>=$K$35*Arkusz2!$J$9</v>
      </c>
    </row>
    <row r="89" spans="3:10" ht="34.799999999999997" thickBot="1" x14ac:dyDescent="0.35">
      <c r="C89" s="10"/>
      <c r="D89" s="78" t="str">
        <f>"="&amp;D82&amp;"*Arkusz2!"&amp;D$5</f>
        <v>=$E$36*Arkusz2!$D$9</v>
      </c>
      <c r="E89" s="78" t="str">
        <f>"="&amp;E82&amp;"*Arkusz2!"&amp;E$5</f>
        <v>=$F$36*Arkusz2!$E$9</v>
      </c>
      <c r="F89" s="10"/>
      <c r="G89" s="10"/>
      <c r="H89" s="10"/>
      <c r="I89" s="10"/>
      <c r="J89" s="10"/>
    </row>
    <row r="90" spans="3:10" ht="34.799999999999997" thickBot="1" x14ac:dyDescent="0.35">
      <c r="C90" s="10"/>
      <c r="D90" s="10"/>
      <c r="E90" s="10"/>
      <c r="F90" s="10"/>
      <c r="G90" s="78" t="str">
        <f>"="&amp;G82&amp;"*Arkusz2!"&amp;G$5</f>
        <v>=$H$36*Arkusz2!$G$9</v>
      </c>
      <c r="H90" s="78" t="str">
        <f>"="&amp;H82&amp;"*Arkusz2!"&amp;H$5</f>
        <v>=$I$36*Arkusz2!$H$9</v>
      </c>
      <c r="I90" s="10"/>
      <c r="J90" s="78" t="str">
        <f>"="&amp;J82&amp;"*Arkusz2!"&amp;J$5</f>
        <v>=$K$36*Arkusz2!$J$9</v>
      </c>
    </row>
    <row r="91" spans="3:10" ht="34.799999999999997" thickBot="1" x14ac:dyDescent="0.35">
      <c r="C91" s="10"/>
      <c r="D91" s="78" t="str">
        <f>"="&amp;D83&amp;"*Arkusz2!"&amp;D$5</f>
        <v>=$E$37*Arkusz2!$D$9</v>
      </c>
      <c r="E91" s="78" t="str">
        <f>"="&amp;E83&amp;"*Arkusz2!"&amp;E$5</f>
        <v>=$F$37*Arkusz2!$E$9</v>
      </c>
      <c r="F91" s="10"/>
      <c r="G91" s="10"/>
      <c r="H91" s="10"/>
      <c r="I91" s="10"/>
      <c r="J91" s="10"/>
    </row>
    <row r="92" spans="3:10" ht="34.799999999999997" thickBot="1" x14ac:dyDescent="0.35">
      <c r="C92" s="10"/>
      <c r="D92" s="10"/>
      <c r="E92" s="10"/>
      <c r="F92" s="10"/>
      <c r="G92" s="78" t="str">
        <f>"="&amp;G83&amp;"*Arkusz2!"&amp;G$5</f>
        <v>=$H$37*Arkusz2!$G$9</v>
      </c>
      <c r="H92" s="78" t="str">
        <f>"="&amp;H83&amp;"*Arkusz2!"&amp;H$5</f>
        <v>=$I$37*Arkusz2!$H$9</v>
      </c>
      <c r="I92" s="10"/>
      <c r="J92" s="78" t="str">
        <f>"="&amp;J83&amp;"*Arkusz2!"&amp;J$5</f>
        <v>=$K$37*Arkusz2!$J$9</v>
      </c>
    </row>
    <row r="93" spans="3:10" ht="34.799999999999997" thickBot="1" x14ac:dyDescent="0.35">
      <c r="C93" s="10"/>
      <c r="D93" s="78" t="str">
        <f>"="&amp;D84&amp;"*Arkusz2!"&amp;D$5</f>
        <v>=$E$38*Arkusz2!$D$9</v>
      </c>
      <c r="E93" s="78" t="str">
        <f>"="&amp;E84&amp;"*Arkusz2!"&amp;E$5</f>
        <v>=$F$38*Arkusz2!$E$9</v>
      </c>
      <c r="F93" s="10"/>
      <c r="G93" s="78" t="str">
        <f>"="&amp;G84&amp;"*Arkusz2!"&amp;G$5</f>
        <v>=$H$38*Arkusz2!$G$9</v>
      </c>
      <c r="H93" s="78" t="str">
        <f>"="&amp;H84&amp;"*Arkusz2!"&amp;H$5</f>
        <v>=$I$38*Arkusz2!$H$9</v>
      </c>
      <c r="I93" s="19"/>
      <c r="J93" s="78" t="str">
        <f>"="&amp;J84&amp;"*Arkusz2!"&amp;J$5</f>
        <v>=$K$38*Arkusz2!$J$9</v>
      </c>
    </row>
    <row r="94" spans="3:10" x14ac:dyDescent="0.3">
      <c r="C94" s="79"/>
      <c r="D94" s="79"/>
      <c r="E94" s="79"/>
      <c r="F94" s="79"/>
      <c r="G94" s="79"/>
      <c r="H94" s="79"/>
      <c r="I94" s="79"/>
      <c r="J94" s="79"/>
    </row>
    <row r="95" spans="3:10" ht="15" thickBot="1" x14ac:dyDescent="0.35">
      <c r="C95" s="74" t="s">
        <v>101</v>
      </c>
      <c r="D95" s="74" t="s">
        <v>102</v>
      </c>
      <c r="E95" s="74" t="s">
        <v>103</v>
      </c>
      <c r="F95" s="74" t="s">
        <v>104</v>
      </c>
      <c r="G95" s="74" t="s">
        <v>105</v>
      </c>
      <c r="H95" s="74" t="s">
        <v>106</v>
      </c>
      <c r="I95" s="74" t="s">
        <v>107</v>
      </c>
      <c r="J95" s="74" t="s">
        <v>108</v>
      </c>
    </row>
    <row r="96" spans="3:10" ht="34.200000000000003" x14ac:dyDescent="0.3">
      <c r="C96" s="78" t="str">
        <f t="shared" ref="C96:J96" si="15">"="&amp;C95&amp;"*Arkusz2!"&amp;K$5</f>
        <v>=$D$65*Arkusz2!$K$9</v>
      </c>
      <c r="D96" s="78" t="str">
        <f t="shared" si="15"/>
        <v>=$E$65*Arkusz2!$L$9</v>
      </c>
      <c r="E96" s="78" t="str">
        <f t="shared" si="15"/>
        <v>=$F$65*Arkusz2!$M$9</v>
      </c>
      <c r="F96" s="78" t="str">
        <f t="shared" si="15"/>
        <v>=$G$65*Arkusz2!$N$9</v>
      </c>
      <c r="G96" s="78" t="str">
        <f t="shared" si="15"/>
        <v>=$H$65*Arkusz2!$O$9</v>
      </c>
      <c r="H96" s="78" t="str">
        <f t="shared" si="15"/>
        <v>=$I$65*Arkusz2!$P$9</v>
      </c>
      <c r="I96" s="78" t="str">
        <f t="shared" si="15"/>
        <v>=$J$65*Arkusz2!$Q$9</v>
      </c>
      <c r="J96" s="78" t="str">
        <f t="shared" si="15"/>
        <v>=$K$65*Arkusz2!$R$9</v>
      </c>
    </row>
    <row r="97" spans="3:10" ht="15" thickBot="1" x14ac:dyDescent="0.35">
      <c r="C97" s="79"/>
      <c r="D97" s="79"/>
      <c r="E97" s="79"/>
      <c r="F97" s="79"/>
      <c r="G97" s="79"/>
      <c r="H97" s="79"/>
      <c r="I97" s="79"/>
      <c r="J97" s="79"/>
    </row>
    <row r="98" spans="3:10" ht="15" thickBot="1" x14ac:dyDescent="0.35">
      <c r="C98" s="76" t="s">
        <v>109</v>
      </c>
      <c r="D98" s="76" t="s">
        <v>110</v>
      </c>
      <c r="E98" s="76" t="s">
        <v>111</v>
      </c>
      <c r="F98" s="76" t="s">
        <v>64</v>
      </c>
      <c r="G98" s="76" t="s">
        <v>65</v>
      </c>
      <c r="H98" s="76" t="s">
        <v>112</v>
      </c>
      <c r="I98" s="76" t="s">
        <v>66</v>
      </c>
      <c r="J98" s="76" t="s">
        <v>67</v>
      </c>
    </row>
    <row r="99" spans="3:10" ht="15" thickBot="1" x14ac:dyDescent="0.35">
      <c r="C99" s="77" t="s">
        <v>68</v>
      </c>
      <c r="D99" s="77" t="s">
        <v>69</v>
      </c>
      <c r="E99" s="77" t="s">
        <v>70</v>
      </c>
      <c r="F99" s="77" t="s">
        <v>71</v>
      </c>
      <c r="G99" s="77" t="s">
        <v>72</v>
      </c>
      <c r="H99" s="77" t="s">
        <v>73</v>
      </c>
      <c r="I99" s="77" t="s">
        <v>74</v>
      </c>
      <c r="J99" s="77" t="s">
        <v>75</v>
      </c>
    </row>
    <row r="100" spans="3:10" ht="15" thickBot="1" x14ac:dyDescent="0.35">
      <c r="C100" s="74" t="s">
        <v>76</v>
      </c>
      <c r="D100" s="74" t="s">
        <v>77</v>
      </c>
      <c r="E100" s="74" t="s">
        <v>78</v>
      </c>
      <c r="F100" s="74" t="s">
        <v>79</v>
      </c>
      <c r="G100" s="74" t="s">
        <v>80</v>
      </c>
      <c r="H100" s="74" t="s">
        <v>81</v>
      </c>
      <c r="I100" s="74" t="s">
        <v>82</v>
      </c>
      <c r="J100" s="74" t="s">
        <v>83</v>
      </c>
    </row>
    <row r="101" spans="3:10" ht="15" thickBot="1" x14ac:dyDescent="0.35">
      <c r="C101" s="74" t="s">
        <v>84</v>
      </c>
      <c r="D101" s="74" t="s">
        <v>85</v>
      </c>
      <c r="E101" s="74" t="s">
        <v>86</v>
      </c>
      <c r="F101" s="74" t="s">
        <v>87</v>
      </c>
      <c r="G101" s="74" t="s">
        <v>88</v>
      </c>
      <c r="H101" s="74" t="s">
        <v>89</v>
      </c>
      <c r="I101" s="74" t="s">
        <v>90</v>
      </c>
      <c r="J101" s="74" t="s">
        <v>91</v>
      </c>
    </row>
    <row r="102" spans="3:10" ht="15" thickBot="1" x14ac:dyDescent="0.35">
      <c r="C102" s="75" t="s">
        <v>92</v>
      </c>
      <c r="D102" s="75" t="s">
        <v>93</v>
      </c>
      <c r="E102" s="75" t="s">
        <v>94</v>
      </c>
      <c r="F102" s="74" t="s">
        <v>95</v>
      </c>
      <c r="G102" s="74" t="s">
        <v>96</v>
      </c>
      <c r="H102" s="75" t="s">
        <v>97</v>
      </c>
      <c r="I102" s="74" t="s">
        <v>98</v>
      </c>
      <c r="J102" s="74" t="s">
        <v>99</v>
      </c>
    </row>
    <row r="103" spans="3:10" ht="15" thickBot="1" x14ac:dyDescent="0.35">
      <c r="C103" s="74" t="s">
        <v>113</v>
      </c>
      <c r="D103" s="74" t="s">
        <v>114</v>
      </c>
      <c r="E103" s="74" t="s">
        <v>115</v>
      </c>
      <c r="F103" s="74" t="s">
        <v>116</v>
      </c>
      <c r="G103" s="74" t="s">
        <v>117</v>
      </c>
      <c r="H103" s="74" t="s">
        <v>118</v>
      </c>
      <c r="I103" s="74" t="s">
        <v>119</v>
      </c>
      <c r="J103" s="74" t="s">
        <v>120</v>
      </c>
    </row>
    <row r="104" spans="3:10" ht="15" thickBot="1" x14ac:dyDescent="0.35">
      <c r="C104" s="74" t="s">
        <v>121</v>
      </c>
      <c r="D104" s="74" t="s">
        <v>122</v>
      </c>
      <c r="E104" s="74" t="s">
        <v>123</v>
      </c>
      <c r="F104" s="74" t="s">
        <v>124</v>
      </c>
      <c r="G104" s="74" t="s">
        <v>125</v>
      </c>
      <c r="H104" s="74" t="s">
        <v>126</v>
      </c>
      <c r="I104" s="74" t="s">
        <v>127</v>
      </c>
      <c r="J104" s="74" t="s">
        <v>128</v>
      </c>
    </row>
    <row r="105" spans="3:10" ht="15" thickBot="1" x14ac:dyDescent="0.35">
      <c r="C105" s="74" t="s">
        <v>129</v>
      </c>
      <c r="D105" s="74" t="s">
        <v>130</v>
      </c>
      <c r="E105" s="74" t="s">
        <v>131</v>
      </c>
      <c r="F105" s="74" t="s">
        <v>132</v>
      </c>
      <c r="G105" s="74" t="s">
        <v>133</v>
      </c>
      <c r="H105" s="74" t="s">
        <v>134</v>
      </c>
      <c r="I105" s="74" t="s">
        <v>135</v>
      </c>
      <c r="J105" s="74" t="s">
        <v>136</v>
      </c>
    </row>
    <row r="106" spans="3:10" ht="15" thickBot="1" x14ac:dyDescent="0.35">
      <c r="C106" s="74" t="s">
        <v>137</v>
      </c>
      <c r="D106" s="74" t="s">
        <v>138</v>
      </c>
      <c r="E106" s="74" t="s">
        <v>139</v>
      </c>
      <c r="F106" s="74" t="s">
        <v>140</v>
      </c>
      <c r="G106" s="74" t="s">
        <v>141</v>
      </c>
      <c r="H106" s="74" t="s">
        <v>142</v>
      </c>
      <c r="I106" s="74" t="s">
        <v>143</v>
      </c>
      <c r="J106" s="74" t="s">
        <v>144</v>
      </c>
    </row>
    <row r="107" spans="3:10" ht="34.799999999999997" thickBot="1" x14ac:dyDescent="0.35">
      <c r="C107" s="78" t="str">
        <f>"="&amp;C98&amp;"*Arkusz2!"&amp;C$4</f>
        <v>=$D$77*Arkusz2!$C$8</v>
      </c>
      <c r="D107" s="78" t="str">
        <f>"="&amp;D98&amp;"*Arkusz2!"&amp;D$4</f>
        <v>=$E$77*Arkusz2!$D$8</v>
      </c>
      <c r="E107" s="78" t="str">
        <f>"="&amp;E98&amp;"*Arkusz2!"&amp;E$4</f>
        <v>=$F$77*Arkusz2!$E$8</v>
      </c>
      <c r="F107" s="8"/>
      <c r="G107" s="8"/>
      <c r="H107" s="8"/>
      <c r="I107" s="8"/>
      <c r="J107" s="8"/>
    </row>
    <row r="108" spans="3:10" ht="34.799999999999997" thickBot="1" x14ac:dyDescent="0.35">
      <c r="C108" s="78" t="str">
        <f>"="&amp;C99&amp;"*Arkusz2!"&amp;C$5</f>
        <v>=$D$78*Arkusz2!$C$9</v>
      </c>
      <c r="D108" s="78" t="str">
        <f>"="&amp;D99&amp;"*Arkusz2!"&amp;D$5</f>
        <v>=$E$78*Arkusz2!$D$9</v>
      </c>
      <c r="E108" s="78" t="str">
        <f>"="&amp;E99&amp;"*Arkusz2!"&amp;E$5</f>
        <v>=$F$78*Arkusz2!$E$9</v>
      </c>
      <c r="F108" s="8"/>
      <c r="G108" s="8"/>
      <c r="H108" s="8"/>
      <c r="I108" s="8"/>
      <c r="J108" s="8"/>
    </row>
    <row r="109" spans="3:10" ht="34.799999999999997" thickBot="1" x14ac:dyDescent="0.35">
      <c r="C109" s="8"/>
      <c r="D109" s="8"/>
      <c r="E109" s="8"/>
      <c r="F109" s="78" t="str">
        <f>"="&amp;F98&amp;"*Arkusz2!"&amp;F$4</f>
        <v>=$G$77*Arkusz2!$F$8</v>
      </c>
      <c r="G109" s="78" t="str">
        <f>"="&amp;G98&amp;"*Arkusz2!"&amp;G$4</f>
        <v>=$H$77*Arkusz2!$G$8</v>
      </c>
      <c r="H109" s="78" t="str">
        <f>"="&amp;H98&amp;"*Arkusz2!"&amp;H$4</f>
        <v>=$I$77*Arkusz2!$H$8</v>
      </c>
      <c r="I109" s="78" t="str">
        <f>"="&amp;I98&amp;"*Arkusz2!"&amp;I$4</f>
        <v>=$J$77*Arkusz2!$I$8</v>
      </c>
      <c r="J109" s="78" t="str">
        <f>"="&amp;J98&amp;"*Arkusz2!"&amp;J$4</f>
        <v>=$K$77*Arkusz2!$J$8</v>
      </c>
    </row>
    <row r="110" spans="3:10" ht="34.799999999999997" thickBot="1" x14ac:dyDescent="0.35">
      <c r="C110" s="8"/>
      <c r="D110" s="8"/>
      <c r="E110" s="8"/>
      <c r="F110" s="78" t="str">
        <f>"="&amp;F99&amp;"*Arkusz2!"&amp;F$5</f>
        <v>=$G$78*Arkusz2!$F$9</v>
      </c>
      <c r="G110" s="78" t="str">
        <f>"="&amp;G99&amp;"*Arkusz2!"&amp;G$5</f>
        <v>=$H$78*Arkusz2!$G$9</v>
      </c>
      <c r="H110" s="78" t="str">
        <f>"="&amp;H99&amp;"*Arkusz2!"&amp;H$5</f>
        <v>=$I$78*Arkusz2!$H$9</v>
      </c>
      <c r="I110" s="78" t="str">
        <f>"="&amp;I99&amp;"*Arkusz2!"&amp;I$5</f>
        <v>=$J$78*Arkusz2!$I$9</v>
      </c>
      <c r="J110" s="78" t="str">
        <f>"="&amp;J99&amp;"*Arkusz2!"&amp;J$5</f>
        <v>=$K$78*Arkusz2!$J$9</v>
      </c>
    </row>
    <row r="111" spans="3:10" ht="34.799999999999997" thickBot="1" x14ac:dyDescent="0.35">
      <c r="C111" s="78" t="str">
        <f t="shared" ref="C111:J111" si="16">"="&amp;C100&amp;"*Arkusz2!"&amp;K$4</f>
        <v>=$D$79*Arkusz2!$K$8</v>
      </c>
      <c r="D111" s="78" t="str">
        <f t="shared" si="16"/>
        <v>=$E$79*Arkusz2!$L$8</v>
      </c>
      <c r="E111" s="78" t="str">
        <f t="shared" si="16"/>
        <v>=$F$79*Arkusz2!$M$8</v>
      </c>
      <c r="F111" s="78" t="str">
        <f t="shared" si="16"/>
        <v>=$G$79*Arkusz2!$N$8</v>
      </c>
      <c r="G111" s="78" t="str">
        <f t="shared" si="16"/>
        <v>=$H$79*Arkusz2!$O$8</v>
      </c>
      <c r="H111" s="78" t="str">
        <f t="shared" si="16"/>
        <v>=$I$79*Arkusz2!$P$8</v>
      </c>
      <c r="I111" s="78" t="str">
        <f t="shared" si="16"/>
        <v>=$J$79*Arkusz2!$Q$8</v>
      </c>
      <c r="J111" s="78" t="str">
        <f t="shared" si="16"/>
        <v>=$K$79*Arkusz2!$R$8</v>
      </c>
    </row>
    <row r="112" spans="3:10" ht="34.799999999999997" thickBot="1" x14ac:dyDescent="0.35">
      <c r="C112" s="78" t="str">
        <f t="shared" ref="C112:J112" si="17">"="&amp;C101&amp;"*Arkusz2!"&amp;K$5</f>
        <v>=$D$80*Arkusz2!$K$9</v>
      </c>
      <c r="D112" s="78" t="str">
        <f t="shared" si="17"/>
        <v>=$E$80*Arkusz2!$L$9</v>
      </c>
      <c r="E112" s="78" t="str">
        <f t="shared" si="17"/>
        <v>=$F$80*Arkusz2!$M$9</v>
      </c>
      <c r="F112" s="78" t="str">
        <f t="shared" si="17"/>
        <v>=$G$80*Arkusz2!$N$9</v>
      </c>
      <c r="G112" s="78" t="str">
        <f t="shared" si="17"/>
        <v>=$H$80*Arkusz2!$O$9</v>
      </c>
      <c r="H112" s="78" t="str">
        <f t="shared" si="17"/>
        <v>=$I$80*Arkusz2!$P$9</v>
      </c>
      <c r="I112" s="78" t="str">
        <f t="shared" si="17"/>
        <v>=$J$80*Arkusz2!$Q$9</v>
      </c>
      <c r="J112" s="78" t="str">
        <f t="shared" si="17"/>
        <v>=$K$80*Arkusz2!$R$9</v>
      </c>
    </row>
    <row r="113" spans="3:10" ht="34.799999999999997" thickBot="1" x14ac:dyDescent="0.35">
      <c r="C113" s="8"/>
      <c r="D113" s="8"/>
      <c r="E113" s="8"/>
      <c r="F113" s="78" t="str">
        <f>"="&amp;F102&amp;"*Arkusz2!"&amp;$S$5</f>
        <v>=$G$81*Arkusz2!$S$9</v>
      </c>
      <c r="G113" s="78" t="str">
        <f>"="&amp;G102&amp;"*Arkusz2!"&amp;$S$5</f>
        <v>=$H$81*Arkusz2!$S$9</v>
      </c>
      <c r="H113" s="8"/>
      <c r="I113" s="78" t="str">
        <f>"="&amp;I102&amp;"*Arkusz2!"&amp;$S$5</f>
        <v>=$J$81*Arkusz2!$S$9</v>
      </c>
      <c r="J113" s="78" t="str">
        <f>"="&amp;J102&amp;"*Arkusz2!"&amp;$S$5</f>
        <v>=$K$81*Arkusz2!$S$9</v>
      </c>
    </row>
    <row r="114" spans="3:10" ht="34.799999999999997" thickBot="1" x14ac:dyDescent="0.35">
      <c r="C114" s="78" t="str">
        <f t="shared" ref="C114:J114" si="18">"="&amp;C103&amp;"*Arkusz2!"&amp;C$4</f>
        <v>=$D$82*Arkusz2!$C$8</v>
      </c>
      <c r="D114" s="78" t="str">
        <f t="shared" si="18"/>
        <v>=$E$82*Arkusz2!$D$8</v>
      </c>
      <c r="E114" s="78" t="str">
        <f t="shared" si="18"/>
        <v>=$F$82*Arkusz2!$E$8</v>
      </c>
      <c r="F114" s="78" t="str">
        <f t="shared" si="18"/>
        <v>=$G$82*Arkusz2!$F$8</v>
      </c>
      <c r="G114" s="78" t="str">
        <f t="shared" si="18"/>
        <v>=$H$82*Arkusz2!$G$8</v>
      </c>
      <c r="H114" s="78" t="str">
        <f t="shared" si="18"/>
        <v>=$I$82*Arkusz2!$H$8</v>
      </c>
      <c r="I114" s="78" t="str">
        <f t="shared" si="18"/>
        <v>=$J$82*Arkusz2!$I$8</v>
      </c>
      <c r="J114" s="78" t="str">
        <f t="shared" si="18"/>
        <v>=$K$82*Arkusz2!$J$8</v>
      </c>
    </row>
    <row r="115" spans="3:10" ht="34.799999999999997" thickBot="1" x14ac:dyDescent="0.35">
      <c r="C115" s="78" t="str">
        <f t="shared" ref="C115:J115" si="19">"="&amp;C104&amp;"*Arkusz2!"&amp;C$5</f>
        <v>=$D$83*Arkusz2!$C$9</v>
      </c>
      <c r="D115" s="78" t="str">
        <f t="shared" si="19"/>
        <v>=$E$83*Arkusz2!$D$9</v>
      </c>
      <c r="E115" s="78" t="str">
        <f t="shared" si="19"/>
        <v>=$F$83*Arkusz2!$E$9</v>
      </c>
      <c r="F115" s="78" t="str">
        <f t="shared" si="19"/>
        <v>=$G$83*Arkusz2!$F$9</v>
      </c>
      <c r="G115" s="78" t="str">
        <f t="shared" si="19"/>
        <v>=$H$83*Arkusz2!$G$9</v>
      </c>
      <c r="H115" s="78" t="str">
        <f t="shared" si="19"/>
        <v>=$I$83*Arkusz2!$H$9</v>
      </c>
      <c r="I115" s="78" t="str">
        <f t="shared" si="19"/>
        <v>=$J$83*Arkusz2!$I$9</v>
      </c>
      <c r="J115" s="78" t="str">
        <f t="shared" si="19"/>
        <v>=$K$83*Arkusz2!$J$9</v>
      </c>
    </row>
    <row r="116" spans="3:10" ht="34.799999999999997" thickBot="1" x14ac:dyDescent="0.35">
      <c r="C116" s="78" t="str">
        <f t="shared" ref="C116:J116" si="20">"="&amp;C105&amp;"*Arkusz2!"&amp;K$4</f>
        <v>=$D$84*Arkusz2!$K$8</v>
      </c>
      <c r="D116" s="78" t="str">
        <f t="shared" si="20"/>
        <v>=$E$84*Arkusz2!$L$8</v>
      </c>
      <c r="E116" s="78" t="str">
        <f t="shared" si="20"/>
        <v>=$F$84*Arkusz2!$M$8</v>
      </c>
      <c r="F116" s="78" t="str">
        <f t="shared" si="20"/>
        <v>=$G$84*Arkusz2!$N$8</v>
      </c>
      <c r="G116" s="78" t="str">
        <f t="shared" si="20"/>
        <v>=$H$84*Arkusz2!$O$8</v>
      </c>
      <c r="H116" s="78" t="str">
        <f t="shared" si="20"/>
        <v>=$I$84*Arkusz2!$P$8</v>
      </c>
      <c r="I116" s="78" t="str">
        <f t="shared" si="20"/>
        <v>=$J$84*Arkusz2!$Q$8</v>
      </c>
      <c r="J116" s="78" t="str">
        <f t="shared" si="20"/>
        <v>=$K$84*Arkusz2!$R$8</v>
      </c>
    </row>
    <row r="117" spans="3:10" ht="34.200000000000003" x14ac:dyDescent="0.3">
      <c r="C117" s="78" t="str">
        <f t="shared" ref="C117:J117" si="21">"="&amp;C106&amp;"*Arkusz2!"&amp;K$5</f>
        <v>=$D$85*Arkusz2!$K$9</v>
      </c>
      <c r="D117" s="78" t="str">
        <f t="shared" si="21"/>
        <v>=$E$85*Arkusz2!$L$9</v>
      </c>
      <c r="E117" s="78" t="str">
        <f t="shared" si="21"/>
        <v>=$F$85*Arkusz2!$M$9</v>
      </c>
      <c r="F117" s="78" t="str">
        <f t="shared" si="21"/>
        <v>=$G$85*Arkusz2!$N$9</v>
      </c>
      <c r="G117" s="78" t="str">
        <f t="shared" si="21"/>
        <v>=$H$85*Arkusz2!$O$9</v>
      </c>
      <c r="H117" s="78" t="str">
        <f t="shared" si="21"/>
        <v>=$I$85*Arkusz2!$P$9</v>
      </c>
      <c r="I117" s="78" t="str">
        <f t="shared" si="21"/>
        <v>=$J$85*Arkusz2!$Q$9</v>
      </c>
      <c r="J117" s="78" t="str">
        <f t="shared" si="21"/>
        <v>=$K$85*Arkusz2!$R$9</v>
      </c>
    </row>
  </sheetData>
  <protectedRanges>
    <protectedRange sqref="C45 D47:E47 D49:E49 D51:E51 D53:E53 F46 I46 G48:H48 J48 G50:H50 J50 G52:H53 J52:J53 C85 F86 I86 D87:E87 G88:H88 J88 D89:E89 G90:H90 J90 D91:E91 D93:E93 G92:H93 J92:J93 C96:J96 C107:E108 F109:J110 C111:J112 F113:G113 I113:J113 C114:J117" name="Rozstęp15"/>
    <protectedRange sqref="C40:J44" name="Rozstęp9"/>
    <protectedRange sqref="C55:J56 C95:J95" name="Rozstęp31_1"/>
    <protectedRange sqref="C67:E68 F69:J70 C71:J72 F73:G73 I73:J73 C74:J77" name="Rozstęp37"/>
    <protectedRange sqref="C58:J66 C98:J106" name="Rozstęp33"/>
    <protectedRange sqref="C80:J84" name="Rozstęp9_3"/>
  </protectedRanges>
  <mergeCells count="3">
    <mergeCell ref="A12:A20"/>
    <mergeCell ref="A21:A29"/>
    <mergeCell ref="A30:A38"/>
  </mergeCells>
  <dataValidations count="3">
    <dataValidation allowBlank="1" showErrorMessage="1" sqref="C6:S6 B21:B38 B7:S20" xr:uid="{00000000-0002-0000-0100-000000000000}"/>
    <dataValidation type="whole" allowBlank="1" showInputMessage="1" showErrorMessage="1" sqref="C40:J44" xr:uid="{00000000-0002-0000-0100-000001000000}">
      <formula1>1</formula1>
      <formula2>1000000</formula2>
    </dataValidation>
    <dataValidation type="whole" allowBlank="1" showInputMessage="1" showErrorMessage="1" sqref="C58:J66 C55:J55 C98:J106 C95:J95" xr:uid="{00000000-0002-0000-0100-000002000000}">
      <formula1>1</formula1>
      <formula2>90000000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Arkusz1</vt:lpstr>
      <vt:lpstr>Arkusz2</vt:lpstr>
      <vt:lpstr>Arkusz1!_ftn1</vt:lpstr>
      <vt:lpstr>Arkusz1!_ftnref1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Pracownik</dc:creator>
  <cp:lastModifiedBy>Anna Dembowska</cp:lastModifiedBy>
  <cp:lastPrinted>2026-04-07T10:24:21Z</cp:lastPrinted>
  <dcterms:created xsi:type="dcterms:W3CDTF">2023-05-16T08:19:44Z</dcterms:created>
  <dcterms:modified xsi:type="dcterms:W3CDTF">2026-04-10T10:30:28Z</dcterms:modified>
</cp:coreProperties>
</file>