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nna.dembowska\Desktop\EZD Magda\"/>
    </mc:Choice>
  </mc:AlternateContent>
  <xr:revisionPtr revIDLastSave="0" documentId="8_{B7BB7EAD-0F26-4D76-9613-A37567FD95FF}" xr6:coauthVersionLast="47" xr6:coauthVersionMax="47" xr10:uidLastSave="{00000000-0000-0000-0000-000000000000}"/>
  <bookViews>
    <workbookView xWindow="-108" yWindow="-108" windowWidth="23256" windowHeight="12456" tabRatio="738" xr2:uid="{00000000-000D-0000-FFFF-FFFF00000000}"/>
  </bookViews>
  <sheets>
    <sheet name="Arkusz1" sheetId="1" r:id="rId1"/>
    <sheet name="Arkusz2" sheetId="2" r:id="rId2"/>
  </sheets>
  <definedNames>
    <definedName name="OLE_LINK1" localSheetId="0">Arkusz1!$G$19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9" i="1" l="1"/>
  <c r="J99" i="1"/>
  <c r="I99" i="1"/>
  <c r="H99" i="1"/>
  <c r="G99" i="1"/>
  <c r="F99" i="1"/>
  <c r="E99" i="1"/>
  <c r="D99" i="1"/>
  <c r="K98" i="1"/>
  <c r="K97" i="1"/>
  <c r="K96" i="1"/>
  <c r="K95" i="1"/>
  <c r="K94" i="1"/>
  <c r="K93" i="1"/>
  <c r="K92" i="1"/>
  <c r="K91" i="1"/>
  <c r="K90" i="1"/>
  <c r="K89" i="1"/>
  <c r="K88" i="1"/>
  <c r="K99" i="1" l="1"/>
  <c r="B74" i="2"/>
  <c r="J66" i="2"/>
  <c r="I66" i="2"/>
  <c r="H66" i="2"/>
  <c r="G66" i="2"/>
  <c r="F66" i="2"/>
  <c r="E66" i="2"/>
  <c r="D66" i="2"/>
  <c r="C66" i="2"/>
  <c r="J65" i="2"/>
  <c r="I65" i="2"/>
  <c r="H65" i="2"/>
  <c r="G65" i="2"/>
  <c r="F65" i="2"/>
  <c r="E65" i="2"/>
  <c r="D65" i="2"/>
  <c r="C65" i="2"/>
  <c r="J64" i="2"/>
  <c r="I64" i="2"/>
  <c r="H64" i="2"/>
  <c r="G64" i="2"/>
  <c r="F64" i="2"/>
  <c r="E64" i="2"/>
  <c r="D64" i="2"/>
  <c r="C64" i="2"/>
  <c r="J63" i="2"/>
  <c r="I63" i="2"/>
  <c r="H63" i="2"/>
  <c r="G63" i="2"/>
  <c r="F63" i="2"/>
  <c r="E63" i="2"/>
  <c r="D63" i="2"/>
  <c r="C63" i="2"/>
  <c r="J62" i="2"/>
  <c r="I62" i="2"/>
  <c r="G62" i="2"/>
  <c r="F62" i="2"/>
  <c r="J61" i="2"/>
  <c r="I61" i="2"/>
  <c r="H61" i="2"/>
  <c r="G61" i="2"/>
  <c r="F61" i="2"/>
  <c r="E61" i="2"/>
  <c r="D61" i="2"/>
  <c r="C61" i="2"/>
  <c r="J60" i="2"/>
  <c r="I60" i="2"/>
  <c r="H60" i="2"/>
  <c r="G60" i="2"/>
  <c r="F60" i="2"/>
  <c r="E60" i="2"/>
  <c r="D60" i="2"/>
  <c r="C60" i="2"/>
  <c r="J59" i="2"/>
  <c r="I59" i="2"/>
  <c r="H59" i="2"/>
  <c r="G59" i="2"/>
  <c r="F59" i="2"/>
  <c r="E59" i="2"/>
  <c r="D59" i="2"/>
  <c r="C59" i="2"/>
  <c r="J58" i="2"/>
  <c r="I58" i="2"/>
  <c r="H58" i="2"/>
  <c r="G58" i="2"/>
  <c r="F58" i="2"/>
  <c r="E58" i="2"/>
  <c r="D58" i="2"/>
  <c r="C58" i="2"/>
  <c r="J55" i="2"/>
  <c r="I55" i="2"/>
  <c r="H55" i="2"/>
  <c r="G55" i="2"/>
  <c r="F55" i="2"/>
  <c r="E55" i="2"/>
  <c r="D55" i="2"/>
  <c r="C55" i="2"/>
  <c r="J44" i="2"/>
  <c r="H44" i="2"/>
  <c r="G44" i="2"/>
  <c r="E44" i="2"/>
  <c r="D44" i="2"/>
  <c r="J43" i="2"/>
  <c r="H43" i="2"/>
  <c r="G43" i="2"/>
  <c r="E43" i="2"/>
  <c r="D43" i="2"/>
  <c r="J42" i="2"/>
  <c r="H42" i="2"/>
  <c r="G42" i="2"/>
  <c r="E42" i="2"/>
  <c r="D42" i="2"/>
  <c r="J41" i="2"/>
  <c r="H41" i="2"/>
  <c r="G41" i="2"/>
  <c r="E41" i="2"/>
  <c r="D41" i="2"/>
  <c r="I40" i="2"/>
  <c r="F40" i="2"/>
  <c r="C40" i="2"/>
  <c r="S38" i="2"/>
  <c r="R38" i="2"/>
  <c r="Q38" i="2"/>
  <c r="P38" i="2"/>
  <c r="O38" i="2"/>
  <c r="N38" i="2"/>
  <c r="M38" i="2"/>
  <c r="L38" i="2"/>
  <c r="K38" i="2"/>
  <c r="J38" i="2"/>
  <c r="I38" i="2"/>
  <c r="H38" i="2"/>
  <c r="G38" i="2"/>
  <c r="F38" i="2"/>
  <c r="E38" i="2"/>
  <c r="D38" i="2"/>
  <c r="C38" i="2"/>
  <c r="S37" i="2"/>
  <c r="R37" i="2"/>
  <c r="Q37" i="2"/>
  <c r="P37" i="2"/>
  <c r="O37" i="2"/>
  <c r="N37" i="2"/>
  <c r="M37" i="2"/>
  <c r="L37" i="2"/>
  <c r="K37" i="2"/>
  <c r="J37" i="2"/>
  <c r="I37" i="2"/>
  <c r="H37" i="2"/>
  <c r="G37" i="2"/>
  <c r="F37" i="2"/>
  <c r="E37" i="2"/>
  <c r="D37" i="2"/>
  <c r="C37" i="2"/>
  <c r="S36" i="2"/>
  <c r="R36" i="2"/>
  <c r="Q36" i="2"/>
  <c r="P36" i="2"/>
  <c r="O36" i="2"/>
  <c r="N36" i="2"/>
  <c r="M36" i="2"/>
  <c r="L36" i="2"/>
  <c r="K36" i="2"/>
  <c r="J36" i="2"/>
  <c r="I36" i="2"/>
  <c r="H36" i="2"/>
  <c r="G36" i="2"/>
  <c r="F36" i="2"/>
  <c r="E36" i="2"/>
  <c r="D36" i="2"/>
  <c r="C36" i="2"/>
  <c r="S35" i="2"/>
  <c r="R35" i="2"/>
  <c r="Q35" i="2"/>
  <c r="P35" i="2"/>
  <c r="O35" i="2"/>
  <c r="N35" i="2"/>
  <c r="M35" i="2"/>
  <c r="L35" i="2"/>
  <c r="K35" i="2"/>
  <c r="J35" i="2"/>
  <c r="I35" i="2"/>
  <c r="H35" i="2"/>
  <c r="G35" i="2"/>
  <c r="F35" i="2"/>
  <c r="E35" i="2"/>
  <c r="D35" i="2"/>
  <c r="C35" i="2"/>
  <c r="S34" i="2"/>
  <c r="R34" i="2"/>
  <c r="Q34" i="2"/>
  <c r="P34" i="2"/>
  <c r="O34" i="2"/>
  <c r="N34" i="2"/>
  <c r="M34" i="2"/>
  <c r="L34" i="2"/>
  <c r="K34" i="2"/>
  <c r="J34" i="2"/>
  <c r="I34" i="2"/>
  <c r="H34" i="2"/>
  <c r="G34" i="2"/>
  <c r="F34" i="2"/>
  <c r="E34" i="2"/>
  <c r="D34" i="2"/>
  <c r="C34" i="2"/>
  <c r="S33" i="2"/>
  <c r="R33" i="2"/>
  <c r="Q33" i="2"/>
  <c r="P33" i="2"/>
  <c r="O33" i="2"/>
  <c r="N33" i="2"/>
  <c r="M33" i="2"/>
  <c r="L33" i="2"/>
  <c r="K33" i="2"/>
  <c r="J33" i="2"/>
  <c r="I33" i="2"/>
  <c r="H33" i="2"/>
  <c r="G33" i="2"/>
  <c r="F33" i="2"/>
  <c r="E33" i="2"/>
  <c r="D33" i="2"/>
  <c r="C33" i="2"/>
  <c r="S32" i="2"/>
  <c r="R32" i="2"/>
  <c r="Q32" i="2"/>
  <c r="P32" i="2"/>
  <c r="O32" i="2"/>
  <c r="N32" i="2"/>
  <c r="M32" i="2"/>
  <c r="L32" i="2"/>
  <c r="K32" i="2"/>
  <c r="J32" i="2"/>
  <c r="I32" i="2"/>
  <c r="H32" i="2"/>
  <c r="G32" i="2"/>
  <c r="F32" i="2"/>
  <c r="E32" i="2"/>
  <c r="D32" i="2"/>
  <c r="C32" i="2"/>
  <c r="S31" i="2"/>
  <c r="R31" i="2"/>
  <c r="Q31" i="2"/>
  <c r="P31" i="2"/>
  <c r="O31" i="2"/>
  <c r="N31" i="2"/>
  <c r="M31" i="2"/>
  <c r="L31" i="2"/>
  <c r="K31" i="2"/>
  <c r="J31" i="2"/>
  <c r="I31" i="2"/>
  <c r="H31" i="2"/>
  <c r="G31" i="2"/>
  <c r="F31" i="2"/>
  <c r="E31" i="2"/>
  <c r="D31" i="2"/>
  <c r="C31" i="2"/>
  <c r="S30" i="2"/>
  <c r="S8" i="2" s="1"/>
  <c r="R30" i="2"/>
  <c r="R8" i="2" s="1"/>
  <c r="Q30" i="2"/>
  <c r="P30" i="2"/>
  <c r="O30" i="2"/>
  <c r="O8" i="2" s="1"/>
  <c r="N30" i="2"/>
  <c r="N8" i="2" s="1"/>
  <c r="F71" i="2" s="1"/>
  <c r="M30" i="2"/>
  <c r="M8" i="2" s="1"/>
  <c r="L30" i="2"/>
  <c r="L8" i="2" s="1"/>
  <c r="K30" i="2"/>
  <c r="K8" i="2" s="1"/>
  <c r="J30" i="2"/>
  <c r="J8" i="2" s="1"/>
  <c r="I30" i="2"/>
  <c r="H30" i="2"/>
  <c r="H8" i="2" s="1"/>
  <c r="G30" i="2"/>
  <c r="G8" i="2" s="1"/>
  <c r="F30" i="2"/>
  <c r="F8" i="2" s="1"/>
  <c r="E30" i="2"/>
  <c r="D30" i="2"/>
  <c r="C30" i="2"/>
  <c r="C8" i="2" s="1"/>
  <c r="S29" i="2"/>
  <c r="R29" i="2"/>
  <c r="Q29" i="2"/>
  <c r="P29" i="2"/>
  <c r="O29" i="2"/>
  <c r="N29" i="2"/>
  <c r="M29" i="2"/>
  <c r="L29" i="2"/>
  <c r="K29" i="2"/>
  <c r="J29" i="2"/>
  <c r="I29" i="2"/>
  <c r="H29" i="2"/>
  <c r="G29" i="2"/>
  <c r="F29" i="2"/>
  <c r="E29" i="2"/>
  <c r="D29" i="2"/>
  <c r="C29" i="2"/>
  <c r="S28" i="2"/>
  <c r="R28" i="2"/>
  <c r="Q28" i="2"/>
  <c r="P28" i="2"/>
  <c r="O28" i="2"/>
  <c r="N28" i="2"/>
  <c r="M28" i="2"/>
  <c r="L28" i="2"/>
  <c r="K28" i="2"/>
  <c r="J28" i="2"/>
  <c r="I28" i="2"/>
  <c r="H28" i="2"/>
  <c r="G28" i="2"/>
  <c r="F28" i="2"/>
  <c r="E28" i="2"/>
  <c r="D28" i="2"/>
  <c r="C28" i="2"/>
  <c r="S27" i="2"/>
  <c r="R27" i="2"/>
  <c r="Q27" i="2"/>
  <c r="P27" i="2"/>
  <c r="O27" i="2"/>
  <c r="N27" i="2"/>
  <c r="M27" i="2"/>
  <c r="L27" i="2"/>
  <c r="K27" i="2"/>
  <c r="J27" i="2"/>
  <c r="I27" i="2"/>
  <c r="H27" i="2"/>
  <c r="G27" i="2"/>
  <c r="F27" i="2"/>
  <c r="E27" i="2"/>
  <c r="D27" i="2"/>
  <c r="C27" i="2"/>
  <c r="S26" i="2"/>
  <c r="R26" i="2"/>
  <c r="Q26" i="2"/>
  <c r="P26" i="2"/>
  <c r="O26" i="2"/>
  <c r="N26" i="2"/>
  <c r="M26" i="2"/>
  <c r="L26" i="2"/>
  <c r="K26" i="2"/>
  <c r="J26" i="2"/>
  <c r="I26" i="2"/>
  <c r="H26" i="2"/>
  <c r="G26" i="2"/>
  <c r="F26" i="2"/>
  <c r="E26" i="2"/>
  <c r="D26" i="2"/>
  <c r="C26" i="2"/>
  <c r="S25" i="2"/>
  <c r="R25" i="2"/>
  <c r="Q25" i="2"/>
  <c r="P25" i="2"/>
  <c r="O25" i="2"/>
  <c r="N25" i="2"/>
  <c r="M25" i="2"/>
  <c r="L25" i="2"/>
  <c r="K25" i="2"/>
  <c r="J25" i="2"/>
  <c r="I25" i="2"/>
  <c r="H25" i="2"/>
  <c r="G25" i="2"/>
  <c r="F25" i="2"/>
  <c r="E25" i="2"/>
  <c r="D25" i="2"/>
  <c r="C25" i="2"/>
  <c r="S24" i="2"/>
  <c r="R24" i="2"/>
  <c r="Q24" i="2"/>
  <c r="P24" i="2"/>
  <c r="O24" i="2"/>
  <c r="N24" i="2"/>
  <c r="M24" i="2"/>
  <c r="L24" i="2"/>
  <c r="K24" i="2"/>
  <c r="J24" i="2"/>
  <c r="I24" i="2"/>
  <c r="H24" i="2"/>
  <c r="G24" i="2"/>
  <c r="F24" i="2"/>
  <c r="E24" i="2"/>
  <c r="D24" i="2"/>
  <c r="C24" i="2"/>
  <c r="S23" i="2"/>
  <c r="R23" i="2"/>
  <c r="Q23" i="2"/>
  <c r="P23" i="2"/>
  <c r="O23" i="2"/>
  <c r="N23" i="2"/>
  <c r="M23" i="2"/>
  <c r="L23" i="2"/>
  <c r="K23" i="2"/>
  <c r="J23" i="2"/>
  <c r="I23" i="2"/>
  <c r="H23" i="2"/>
  <c r="G23" i="2"/>
  <c r="F23" i="2"/>
  <c r="E23" i="2"/>
  <c r="D23" i="2"/>
  <c r="C23" i="2"/>
  <c r="S22" i="2"/>
  <c r="R22" i="2"/>
  <c r="Q22" i="2"/>
  <c r="P22" i="2"/>
  <c r="O22" i="2"/>
  <c r="N22" i="2"/>
  <c r="M22" i="2"/>
  <c r="L22" i="2"/>
  <c r="K22" i="2"/>
  <c r="J22" i="2"/>
  <c r="I22" i="2"/>
  <c r="H22" i="2"/>
  <c r="G22" i="2"/>
  <c r="F22" i="2"/>
  <c r="E22" i="2"/>
  <c r="D22" i="2"/>
  <c r="C22" i="2"/>
  <c r="S21" i="2"/>
  <c r="S9" i="2" s="1"/>
  <c r="R21" i="2"/>
  <c r="Q21" i="2"/>
  <c r="P21" i="2"/>
  <c r="O21" i="2"/>
  <c r="O9" i="2" s="1"/>
  <c r="G69" i="1" s="1"/>
  <c r="N21" i="2"/>
  <c r="N9" i="2" s="1"/>
  <c r="M21" i="2"/>
  <c r="M9" i="2" s="1"/>
  <c r="L21" i="2"/>
  <c r="L9" i="2" s="1"/>
  <c r="K21" i="2"/>
  <c r="K9" i="2" s="1"/>
  <c r="J21" i="2"/>
  <c r="J9" i="2" s="1"/>
  <c r="I21" i="2"/>
  <c r="I9" i="2" s="1"/>
  <c r="I43" i="1" s="1"/>
  <c r="I51" i="1" s="1"/>
  <c r="H21" i="2"/>
  <c r="H9" i="2" s="1"/>
  <c r="G21" i="2"/>
  <c r="G9" i="2" s="1"/>
  <c r="F21" i="2"/>
  <c r="E21" i="2"/>
  <c r="E9" i="2" s="1"/>
  <c r="D21" i="2"/>
  <c r="D9" i="2" s="1"/>
  <c r="C21" i="2"/>
  <c r="C9" i="2" s="1"/>
  <c r="C42" i="1" s="1"/>
  <c r="R9" i="2"/>
  <c r="Q9" i="2"/>
  <c r="P9" i="2"/>
  <c r="F9" i="2"/>
  <c r="Q8" i="2"/>
  <c r="P8" i="2"/>
  <c r="I8" i="2"/>
  <c r="E8" i="2"/>
  <c r="D8" i="2"/>
  <c r="S5" i="2"/>
  <c r="R5" i="2"/>
  <c r="Q5" i="2"/>
  <c r="I117" i="2" s="1"/>
  <c r="P5" i="2"/>
  <c r="H117" i="2" s="1"/>
  <c r="O5" i="2"/>
  <c r="G117" i="2" s="1"/>
  <c r="N5" i="2"/>
  <c r="M5" i="2"/>
  <c r="E117" i="2" s="1"/>
  <c r="L5" i="2"/>
  <c r="D112" i="2" s="1"/>
  <c r="K5" i="2"/>
  <c r="C112" i="2" s="1"/>
  <c r="J5" i="2"/>
  <c r="J88" i="2" s="1"/>
  <c r="I5" i="2"/>
  <c r="I86" i="2" s="1"/>
  <c r="H5" i="2"/>
  <c r="H88" i="2" s="1"/>
  <c r="G5" i="2"/>
  <c r="G115" i="2" s="1"/>
  <c r="F5" i="2"/>
  <c r="E5" i="2"/>
  <c r="E91" i="2" s="1"/>
  <c r="D5" i="2"/>
  <c r="D93" i="2" s="1"/>
  <c r="C5" i="2"/>
  <c r="C115" i="2" s="1"/>
  <c r="S4" i="2"/>
  <c r="R4" i="2"/>
  <c r="J116" i="2" s="1"/>
  <c r="Q4" i="2"/>
  <c r="I116" i="2" s="1"/>
  <c r="P4" i="2"/>
  <c r="O4" i="2"/>
  <c r="G116" i="2" s="1"/>
  <c r="N4" i="2"/>
  <c r="F116" i="2" s="1"/>
  <c r="M4" i="2"/>
  <c r="E116" i="2" s="1"/>
  <c r="L4" i="2"/>
  <c r="K4" i="2"/>
  <c r="C116" i="2" s="1"/>
  <c r="J4" i="2"/>
  <c r="J114" i="2" s="1"/>
  <c r="I4" i="2"/>
  <c r="I114" i="2" s="1"/>
  <c r="H4" i="2"/>
  <c r="H114" i="2" s="1"/>
  <c r="G4" i="2"/>
  <c r="G109" i="2" s="1"/>
  <c r="F4" i="2"/>
  <c r="F114" i="2" s="1"/>
  <c r="E4" i="2"/>
  <c r="E114" i="2" s="1"/>
  <c r="D4" i="2"/>
  <c r="C4" i="2"/>
  <c r="C107" i="2" s="1"/>
  <c r="J50" i="1" l="1"/>
  <c r="J47" i="1"/>
  <c r="J45" i="1"/>
  <c r="J49" i="1"/>
  <c r="C51" i="1"/>
  <c r="K42" i="1"/>
  <c r="D44" i="1"/>
  <c r="D48" i="1"/>
  <c r="K48" i="1" s="1"/>
  <c r="D46" i="1"/>
  <c r="D50" i="1"/>
  <c r="E48" i="1"/>
  <c r="E44" i="1"/>
  <c r="E46" i="1"/>
  <c r="E50" i="1"/>
  <c r="F70" i="2"/>
  <c r="F43" i="1"/>
  <c r="G45" i="1"/>
  <c r="G49" i="1"/>
  <c r="G50" i="1"/>
  <c r="G47" i="1"/>
  <c r="H45" i="1"/>
  <c r="H49" i="1"/>
  <c r="H50" i="1"/>
  <c r="H47" i="1"/>
  <c r="F72" i="2"/>
  <c r="D74" i="2"/>
  <c r="H76" i="2"/>
  <c r="D47" i="2"/>
  <c r="J70" i="2"/>
  <c r="J72" i="2"/>
  <c r="J69" i="1"/>
  <c r="C45" i="2"/>
  <c r="C77" i="2"/>
  <c r="G77" i="2"/>
  <c r="C67" i="2"/>
  <c r="C71" i="2"/>
  <c r="D87" i="2"/>
  <c r="D89" i="2"/>
  <c r="I109" i="2"/>
  <c r="D96" i="2"/>
  <c r="D67" i="2"/>
  <c r="D71" i="2"/>
  <c r="E108" i="2"/>
  <c r="H90" i="2"/>
  <c r="H115" i="2"/>
  <c r="J48" i="2"/>
  <c r="J75" i="2"/>
  <c r="E87" i="2"/>
  <c r="H92" i="2"/>
  <c r="H96" i="2"/>
  <c r="H110" i="2"/>
  <c r="D115" i="2"/>
  <c r="D117" i="2"/>
  <c r="J77" i="2"/>
  <c r="H112" i="2"/>
  <c r="H69" i="2"/>
  <c r="H71" i="2"/>
  <c r="F75" i="2"/>
  <c r="G96" i="2"/>
  <c r="C114" i="2"/>
  <c r="C117" i="2"/>
  <c r="F69" i="1"/>
  <c r="J50" i="2"/>
  <c r="F77" i="2"/>
  <c r="E93" i="2"/>
  <c r="D108" i="2"/>
  <c r="H48" i="2"/>
  <c r="H70" i="2"/>
  <c r="H75" i="2"/>
  <c r="H53" i="2"/>
  <c r="H50" i="2"/>
  <c r="H52" i="2"/>
  <c r="D72" i="2"/>
  <c r="D77" i="2"/>
  <c r="D69" i="1"/>
  <c r="D56" i="2"/>
  <c r="F69" i="2"/>
  <c r="F74" i="2"/>
  <c r="J69" i="2"/>
  <c r="J74" i="2"/>
  <c r="J71" i="2"/>
  <c r="J76" i="2"/>
  <c r="I74" i="2"/>
  <c r="I69" i="2"/>
  <c r="I75" i="2"/>
  <c r="I46" i="2"/>
  <c r="I70" i="2"/>
  <c r="G50" i="2"/>
  <c r="G48" i="2"/>
  <c r="G75" i="2"/>
  <c r="J73" i="2"/>
  <c r="G73" i="2"/>
  <c r="I73" i="2"/>
  <c r="C56" i="2"/>
  <c r="F73" i="2"/>
  <c r="G76" i="2"/>
  <c r="D49" i="2"/>
  <c r="D68" i="2"/>
  <c r="H109" i="2"/>
  <c r="C111" i="2"/>
  <c r="G112" i="2"/>
  <c r="G114" i="2"/>
  <c r="C68" i="2"/>
  <c r="C75" i="2"/>
  <c r="E74" i="2"/>
  <c r="E67" i="2"/>
  <c r="E75" i="2"/>
  <c r="E51" i="2"/>
  <c r="E68" i="2"/>
  <c r="E49" i="2"/>
  <c r="C74" i="2"/>
  <c r="C76" i="2"/>
  <c r="C69" i="1"/>
  <c r="F115" i="2"/>
  <c r="F110" i="2"/>
  <c r="F86" i="2"/>
  <c r="J115" i="2"/>
  <c r="J110" i="2"/>
  <c r="J93" i="2"/>
  <c r="J92" i="2"/>
  <c r="J90" i="2"/>
  <c r="F117" i="2"/>
  <c r="F112" i="2"/>
  <c r="F96" i="2"/>
  <c r="J117" i="2"/>
  <c r="J112" i="2"/>
  <c r="J96" i="2"/>
  <c r="D76" i="2"/>
  <c r="I76" i="2"/>
  <c r="I71" i="2"/>
  <c r="I77" i="2"/>
  <c r="I69" i="1"/>
  <c r="I72" i="2"/>
  <c r="I56" i="2"/>
  <c r="E53" i="2"/>
  <c r="G56" i="2"/>
  <c r="C72" i="2"/>
  <c r="F76" i="2"/>
  <c r="C96" i="2"/>
  <c r="G111" i="2"/>
  <c r="D53" i="2"/>
  <c r="D75" i="2"/>
  <c r="D51" i="2"/>
  <c r="G52" i="2"/>
  <c r="H77" i="2"/>
  <c r="H69" i="1"/>
  <c r="H72" i="2"/>
  <c r="G69" i="2"/>
  <c r="G74" i="2"/>
  <c r="G71" i="2"/>
  <c r="D114" i="2"/>
  <c r="D107" i="2"/>
  <c r="D116" i="2"/>
  <c r="D111" i="2"/>
  <c r="H116" i="2"/>
  <c r="H111" i="2"/>
  <c r="C108" i="2"/>
  <c r="C85" i="2"/>
  <c r="G90" i="2"/>
  <c r="G93" i="2"/>
  <c r="G88" i="2"/>
  <c r="J113" i="2"/>
  <c r="I113" i="2"/>
  <c r="G113" i="2"/>
  <c r="H74" i="2"/>
  <c r="E76" i="2"/>
  <c r="E71" i="2"/>
  <c r="E77" i="2"/>
  <c r="E69" i="1"/>
  <c r="E72" i="2"/>
  <c r="E56" i="2"/>
  <c r="E47" i="2"/>
  <c r="G53" i="2"/>
  <c r="H56" i="2"/>
  <c r="G70" i="2"/>
  <c r="G72" i="2"/>
  <c r="G92" i="2"/>
  <c r="G110" i="2"/>
  <c r="F113" i="2"/>
  <c r="F46" i="2"/>
  <c r="J52" i="2"/>
  <c r="E89" i="2"/>
  <c r="D91" i="2"/>
  <c r="H93" i="2"/>
  <c r="E96" i="2"/>
  <c r="I96" i="2"/>
  <c r="E107" i="2"/>
  <c r="F109" i="2"/>
  <c r="J109" i="2"/>
  <c r="I110" i="2"/>
  <c r="E111" i="2"/>
  <c r="I111" i="2"/>
  <c r="E112" i="2"/>
  <c r="I112" i="2"/>
  <c r="E115" i="2"/>
  <c r="I115" i="2"/>
  <c r="J53" i="2"/>
  <c r="F56" i="2"/>
  <c r="J56" i="2"/>
  <c r="F111" i="2"/>
  <c r="J111" i="2"/>
  <c r="J51" i="1" l="1"/>
  <c r="F51" i="1"/>
  <c r="K43" i="1"/>
  <c r="D51" i="1"/>
  <c r="K44" i="1"/>
  <c r="H51" i="1"/>
  <c r="K47" i="1"/>
  <c r="E51" i="1"/>
  <c r="K49" i="1"/>
  <c r="K50" i="1"/>
  <c r="K45" i="1"/>
  <c r="G51" i="1"/>
  <c r="K46" i="1"/>
  <c r="K69" i="1"/>
  <c r="H71" i="1" s="1"/>
  <c r="K51" i="1" l="1"/>
  <c r="H54" i="1" l="1"/>
  <c r="F115" i="1"/>
  <c r="C117" i="1" s="1"/>
</calcChain>
</file>

<file path=xl/sharedStrings.xml><?xml version="1.0" encoding="utf-8"?>
<sst xmlns="http://schemas.openxmlformats.org/spreadsheetml/2006/main" count="304" uniqueCount="239">
  <si>
    <t>Załącznik nr 2</t>
  </si>
  <si>
    <t>Nazwa jednostki samorządu terytorialnego</t>
  </si>
  <si>
    <t>Adres</t>
  </si>
  <si>
    <t>Kod TERYT</t>
  </si>
  <si>
    <t>REGON</t>
  </si>
  <si>
    <t>informacja składana po raz pierwszy</t>
  </si>
  <si>
    <t>*</t>
  </si>
  <si>
    <t>Dla każdego rodzaju niepełnosprawności należy wypełnić osobny formularz.</t>
  </si>
  <si>
    <t>I. Dotacja celowa na wyposażenie szkoły w podręczniki lub materiały edukacyjne, dostosowane do potrzeb edukacyjnych i możliwości psychofizycznych uczniów niepełnosprawnych posiadających orzeczenie o potrzebie kształcenia specjalnego</t>
  </si>
  <si>
    <t>Poz.</t>
  </si>
  <si>
    <t>Szkoła podstawowa</t>
  </si>
  <si>
    <t>Razem</t>
  </si>
  <si>
    <t>klasa I</t>
  </si>
  <si>
    <t>klasa II</t>
  </si>
  <si>
    <t>klasa III</t>
  </si>
  <si>
    <t>klasa IV</t>
  </si>
  <si>
    <t>klasa V</t>
  </si>
  <si>
    <t>klasa VI</t>
  </si>
  <si>
    <t>klasa VII</t>
  </si>
  <si>
    <t>7</t>
  </si>
  <si>
    <t>9</t>
  </si>
  <si>
    <t>11</t>
  </si>
  <si>
    <t xml:space="preserve">IV. Kwota dotacji celowej na wyposażenie szkoły (zespołu szkół) w podręczniki, materiały edukacyjne lub materiały ćwiczeniowe, dostosowane do potrzeb edukacyjnych i możliwości psychofizycznych uczniów niepełnosprawnych posiadających orzeczenie o potrzebie kształcenia specjalnego uwzględniająca kwoty refundacji </t>
  </si>
  <si>
    <t>, z tego:</t>
  </si>
  <si>
    <t>- wydatki bieżące</t>
  </si>
  <si>
    <t>- wydatki majątkowe</t>
  </si>
  <si>
    <t>data sporządzenia</t>
  </si>
  <si>
    <t>ponowne złożenie informacji*</t>
  </si>
  <si>
    <t>Szkoła artystyczna realizująca kształcenie ogólne w zakresie szkoły podstawowej</t>
  </si>
  <si>
    <t>aktualizacja informacji</t>
  </si>
  <si>
    <t>klasa  VIII</t>
  </si>
  <si>
    <t>j. obcy zaawansowany</t>
  </si>
  <si>
    <t>podr</t>
  </si>
  <si>
    <t>ćw</t>
  </si>
  <si>
    <t>ref</t>
  </si>
  <si>
    <t>WSKAŹNIKI</t>
  </si>
  <si>
    <t>lekki</t>
  </si>
  <si>
    <t>umiarkowany</t>
  </si>
  <si>
    <t>niesłyszący</t>
  </si>
  <si>
    <t>słabosłyszący</t>
  </si>
  <si>
    <t>autyzm</t>
  </si>
  <si>
    <t>słabowidzący 1</t>
  </si>
  <si>
    <t>słabowidzący 2</t>
  </si>
  <si>
    <t>niewidomi 1</t>
  </si>
  <si>
    <t>niewidomi 2</t>
  </si>
  <si>
    <t>KWOTY</t>
  </si>
  <si>
    <t>[7])</t>
  </si>
  <si>
    <t>[8])</t>
  </si>
  <si>
    <t>[9])</t>
  </si>
  <si>
    <t>[10])</t>
  </si>
  <si>
    <t>[11])</t>
  </si>
  <si>
    <t>$D$34</t>
  </si>
  <si>
    <t>$G$34</t>
  </si>
  <si>
    <t>$J$34</t>
  </si>
  <si>
    <t>$E$35</t>
  </si>
  <si>
    <t>$F$35</t>
  </si>
  <si>
    <t>$H$35</t>
  </si>
  <si>
    <t>$I$35</t>
  </si>
  <si>
    <t>$K$35</t>
  </si>
  <si>
    <t>$E$36</t>
  </si>
  <si>
    <t>$F$36</t>
  </si>
  <si>
    <t>$H$36</t>
  </si>
  <si>
    <t>$I$36</t>
  </si>
  <si>
    <t>$K$36</t>
  </si>
  <si>
    <t>$E$37</t>
  </si>
  <si>
    <t>$F$37</t>
  </si>
  <si>
    <t>$H$37</t>
  </si>
  <si>
    <t>$I$37</t>
  </si>
  <si>
    <t>$K$37</t>
  </si>
  <si>
    <t>$E$38</t>
  </si>
  <si>
    <t>$F$38</t>
  </si>
  <si>
    <t>$H$38</t>
  </si>
  <si>
    <t>$I$38</t>
  </si>
  <si>
    <t>$K$38</t>
  </si>
  <si>
    <t>$G$77</t>
  </si>
  <si>
    <t>$H$77</t>
  </si>
  <si>
    <t>$J$77</t>
  </si>
  <si>
    <t>$K$77</t>
  </si>
  <si>
    <t>$D$78</t>
  </si>
  <si>
    <t>$E$78</t>
  </si>
  <si>
    <t>$F$78</t>
  </si>
  <si>
    <t>$G$78</t>
  </si>
  <si>
    <t>$H$78</t>
  </si>
  <si>
    <t>$I$78</t>
  </si>
  <si>
    <t>$J$78</t>
  </si>
  <si>
    <t>$K$78</t>
  </si>
  <si>
    <t>$D$79</t>
  </si>
  <si>
    <t>$E$79</t>
  </si>
  <si>
    <t>$F$79</t>
  </si>
  <si>
    <t>$G$79</t>
  </si>
  <si>
    <t>$H$79</t>
  </si>
  <si>
    <t>$I$79</t>
  </si>
  <si>
    <t>$J$79</t>
  </si>
  <si>
    <t>$K$79</t>
  </si>
  <si>
    <t>$D$80</t>
  </si>
  <si>
    <t>$E$80</t>
  </si>
  <si>
    <t>$F$80</t>
  </si>
  <si>
    <t>$G$80</t>
  </si>
  <si>
    <t>$H$80</t>
  </si>
  <si>
    <t>$I$80</t>
  </si>
  <si>
    <t>$J$80</t>
  </si>
  <si>
    <t>$K$80</t>
  </si>
  <si>
    <t>$D$81</t>
  </si>
  <si>
    <t>$E$81</t>
  </si>
  <si>
    <t>$F$81</t>
  </si>
  <si>
    <t>$G$81</t>
  </si>
  <si>
    <t>$H$81</t>
  </si>
  <si>
    <t>$I$81</t>
  </si>
  <si>
    <t>$J$81</t>
  </si>
  <si>
    <t>$K$81</t>
  </si>
  <si>
    <t>$K$34</t>
  </si>
  <si>
    <t>$D$65</t>
  </si>
  <si>
    <t>$E$65</t>
  </si>
  <si>
    <t>$F$65</t>
  </si>
  <si>
    <t>$G$65</t>
  </si>
  <si>
    <t>$H$65</t>
  </si>
  <si>
    <t>$I$65</t>
  </si>
  <si>
    <t>$J$65</t>
  </si>
  <si>
    <t>$K$65</t>
  </si>
  <si>
    <t>$D$77</t>
  </si>
  <si>
    <t>$E$77</t>
  </si>
  <si>
    <t>$F$77</t>
  </si>
  <si>
    <t>$I$77</t>
  </si>
  <si>
    <t>$D$82</t>
  </si>
  <si>
    <t>$E$82</t>
  </si>
  <si>
    <t>$F$82</t>
  </si>
  <si>
    <t>$G$82</t>
  </si>
  <si>
    <t>$H$82</t>
  </si>
  <si>
    <t>$I$82</t>
  </si>
  <si>
    <t>$J$82</t>
  </si>
  <si>
    <t>$K$82</t>
  </si>
  <si>
    <t>$D$83</t>
  </si>
  <si>
    <t>$E$83</t>
  </si>
  <si>
    <t>$F$83</t>
  </si>
  <si>
    <t>$G$83</t>
  </si>
  <si>
    <t>$H$83</t>
  </si>
  <si>
    <t>$I$83</t>
  </si>
  <si>
    <t>$J$83</t>
  </si>
  <si>
    <t>$K$83</t>
  </si>
  <si>
    <t>$D$84</t>
  </si>
  <si>
    <t>$E$84</t>
  </si>
  <si>
    <t>$F$84</t>
  </si>
  <si>
    <t>$G$84</t>
  </si>
  <si>
    <t>$H$84</t>
  </si>
  <si>
    <t>$I$84</t>
  </si>
  <si>
    <t>$J$84</t>
  </si>
  <si>
    <t>$K$84</t>
  </si>
  <si>
    <t>$D$85</t>
  </si>
  <si>
    <t>$E$85</t>
  </si>
  <si>
    <t>$F$85</t>
  </si>
  <si>
    <t>$G$85</t>
  </si>
  <si>
    <t>$H$85</t>
  </si>
  <si>
    <t>$I$85</t>
  </si>
  <si>
    <t>$J$85</t>
  </si>
  <si>
    <t>$K$85</t>
  </si>
  <si>
    <r>
      <t xml:space="preserve">Wyszczególnienie </t>
    </r>
    <r>
      <rPr>
        <b/>
        <vertAlign val="superscript"/>
        <sz val="10"/>
        <color theme="1"/>
        <rFont val="Arial"/>
        <family val="2"/>
        <charset val="238"/>
      </rPr>
      <t>1)</t>
    </r>
  </si>
  <si>
    <t>Klasa I</t>
  </si>
  <si>
    <t>Klasa II</t>
  </si>
  <si>
    <t>Klasa III</t>
  </si>
  <si>
    <t>Klasa IV</t>
  </si>
  <si>
    <t>Klasa V</t>
  </si>
  <si>
    <t>Klasa VI</t>
  </si>
  <si>
    <t>Klasa VII</t>
  </si>
  <si>
    <t>Klasa VIII</t>
  </si>
  <si>
    <t>[2])Niepotrzebne skreslić.</t>
  </si>
  <si>
    <t xml:space="preserve">aktualizacja informacji </t>
  </si>
  <si>
    <r>
      <t xml:space="preserve">Szkoła podstawowa/szkoła artystyczna realizująca kształcenie ogólne w zakresie szkoły podstawowej </t>
    </r>
    <r>
      <rPr>
        <b/>
        <vertAlign val="superscript"/>
        <sz val="10"/>
        <color theme="1"/>
        <rFont val="Arial"/>
        <family val="2"/>
        <charset val="238"/>
      </rPr>
      <t xml:space="preserve">2) </t>
    </r>
  </si>
  <si>
    <t xml:space="preserve">[1]) Ilekroć w wyszczególnieniu jest mowa o:
       1) szkole podstawowej – należy przez to rozumieć także szkołę artystyczną realizującą kształcenie ogólne w zakresie szkoły podstawowej prowadzoną przez jednostkę samorządu terytorialnego;
       2) wskaźniku – należy przez to rozumieć wskaźniki określone w przepisach wydanych na podstawie art. 61 ustawy.
</t>
  </si>
  <si>
    <t>Dotyczy uczniów:</t>
  </si>
  <si>
    <t>Prognozowana liczba uczniów danych klas w roku szkolnym 2026/20273)</t>
  </si>
  <si>
    <t>Prognozowana liczba uczniów danych klas w roku szkolnym 2026/20273), 5)</t>
  </si>
  <si>
    <t>Liczba uczniów klas II, III, V, VI i VIII szkół podstawowych,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</si>
  <si>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w kol. 3 oraz kwoty 117,81 zł na ucznia i wskaźnika)
</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</si>
  <si>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w kol. 4 i 5 oraz kwoty 117,81 zł na ucznia i wskaźnika)</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</si>
  <si>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w kol. 4 i 5 oraz kwoty 117,81 zł na ucznia i wskaźnika)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</si>
  <si>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w kol. 4 i 5 oraz kwoty 117,81 zł na ucznia i wskaźnika)
</t>
  </si>
  <si>
    <t>Środki niezbędne na wyposażenie szkół podstawowych w podręczniki lub materiały edukacyjne (suma kwot wskazanych w poz. 6–14)</t>
  </si>
  <si>
    <t>Prognozowana liczba uczniów danych klas w roku szkolnym 2026/2027</t>
  </si>
  <si>
    <t>III. Dotacja celowa na refundację kosztów poniesionych w roku szkolnym 2025/2026 na zapewnienie podręczników, materiałów edukacyjnych lub materiałów ćwiczeniowych, dostosowanych do potrzeb edukacyjnych i możliwości  psychofizycznych uczniów niepełnosprawnych posiadających orzeczenie o potrzebie kształcenia specjalnego</t>
  </si>
  <si>
    <t>Wzrost liczby uczniów danych klas w ciągu roku szkolnego 2025/2026 w stosunku do liczby uczniów tych klas, którym w 2025 r. szkoły podstawowe ze środków dotacji celowej zapewniły materiały ćwiczeniowe9)</t>
  </si>
  <si>
    <t>Wzrost liczby uczniów danych klas w ciągu roku szkolnego 2025/2026 w stosunku do liczby uczniów tych klas, którym w 2025 r. szkoły podstawowe ze środków dotacji celowej zapewniły materiały ćwiczeniowe10)</t>
  </si>
  <si>
    <t>Liczba uczniów danych klas w roku szkolnym 2025/2026,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nowożytnego11)</t>
  </si>
  <si>
    <t xml:space="preserve">Liczba uczniów danych klas, którym szkoły podstawowe w roku szkolnym 2025/2026 ze środków dotacji celowej zapewniły podręczniki lub materiały edukacyjne, dostosowane do potrzeb edukacyjnych i możliwości psychofizycznych uczniów niepełnosprawnych13)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</si>
  <si>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w kol. 3–5 oraz kwoty 98,01 zł na ucznia i wskaźnika)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</si>
  <si>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w kol. 3–5 oraz kwoty 117,81 zł na ucznia i wskaźnika)
</t>
  </si>
  <si>
    <t>Środki niezbędne na wyposażenie szkół podstawowych w podręczniki lub materiały edukacyjne dla liczby uczniów wskazanej w poz. 1 (kwota nie może być wyższa od iloczynu liczby uczniów wskazanej odpowiednio w poz. 1:
-	w kol. 6 oraz kwoty 183,15 zł na ucznia i wskaźnika,
-	w kol. 7 i 8 oraz kwoty 235,62 zł na ucznia i wskaźnika,
-	w kol. 9 i 10 oraz kwoty 326,70 zł na ucznia i wskaźnika)</t>
  </si>
  <si>
    <t>Środki niezbędne na wyposażenie szkół podstawowych w podręczniki lub materiały edukacyjne dla liczby uczniów wskazanej w poz. 2 (kwota nie może być wyższa od iloczynu liczby uczniów wskazanej odpowiednio w poz. 2:
-	w kol. 6 oraz kwoty 219,78 zł na ucznia i wskaźnika,
-	w kol. 7 i 8 oraz kwoty 283,14 zł na ucznia i wskaźnika,
-	w kol. 9 i 10 oraz kwoty 392,04 zł na ucznia i wskaźnika)</t>
  </si>
  <si>
    <t>Środki niezbędne na wyposażenie szkół podstawowych w materiały ćwiczeniowe dla liczby uczniów wskazanej w poz. 3 (kwota nie może być wyższa od iloczynu liczby uczniów wskazanej odpowiednio w poz. 3:
-	w kol. 3–5 oraz kwoty 54,45 zł na ucznia i wskaźnika,
-	w kol. 6–10 oraz kwoty 27,23 zł na ucznia i wskaźnika)</t>
  </si>
  <si>
    <t>Środki niezbędne na wyposażenie szkół podstawowych w materiały ćwiczeniowe dla liczby uczniów wskazanej w poz. 4 (kwota nie może być wyższa od iloczynu liczby uczniów wskazanej odpowiednio w poz. 4:
-	w kol. 3–5 oraz kwoty 65,34 zł na ucznia i wskaźnika,
-	w kol. 6–10 oraz kwoty 32,67 zł na ucznia i wskaźnika)</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</si>
  <si>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5 (kwota nie może być wyższa od iloczynu liczby uczniów wskazanej odpowiednio w poz. 5 w kol. 6, 7, 9 i 10 oraz kwoty 24,75 zł na ucznia i wskaźnika)</t>
  </si>
  <si>
    <t>Środki niezbędne na wyposażenie szkół podstawowych w podręczniki lub materiały edukacyjne, dostosowane do potrzeb edukacyjnych i możliwości psychofizycznych uczniów niepełnosprawnych, dla liczby uczniów wskazanej w poz. 6 (kwota nie może być wyższa od iloczynu liczby uczniów wskazanej odpowiednio w poz. 6:
-	w kol. 3–5 oraz kwoty 98,01 zł na ucznia i wskaźnika,
-	w kol. 6 oraz kwoty 183,15 zł na ucznia i wskaźnika,
-	w kol. 7 i 8 oraz kwoty 235,62 zł na ucznia i wskaźnika,
-	w kol. 9 i 10 oraz kwoty 326,70 zł na ucznia i wskaźnika)</t>
  </si>
  <si>
    <t>Środki niezbędne na wyposażenie szkół podstawowych w podręczniki lub materiały edukacyjne, dostosowane do potrzeb edukacyjnych i możliwości psychofizycznych uczniów niepełnosprawnych, dla liczby uczniów wskazanej w poz. 7 (kwota nie może być wyższa od iloczynu liczby uczniów wskazanej odpowiednio w poz. 7:
-	w kol. 3–5 oraz kwoty 117,81 zł na ucznia i wskaźnika,
-	w kol. 6 oraz kwoty 219,78 zł na ucznia i wskaźnika,
-	w kol. 7 i 8 oraz kwoty 283,14 zł na ucznia i wskaźnika,
-	w kol. 9 i 10 oraz kwoty 392,04 zł na ucznia i wskaźnika)</t>
  </si>
  <si>
    <t>Środki niezbędne na wyposażenie szkół podstawowych w materiały ćwiczeniowe, dostosowane do potrzeb edukacyjnych i możliwości psychofizycznych uczniów niepełnosprawnych, dla liczby uczniów wskazanej w poz. 8 (kwota nie może być wyższa od iloczynu liczby uczniów wskazanej odpowiednio w poz. 8:
-	w kol. 3–5 oraz kwoty 54,45 zł na ucznia i wskaźnika,
-	w kol. 6–10 oraz kwoty 27,23 zł na ucznia i wskaźnika)</t>
  </si>
  <si>
    <t>Środki niezbędne na wyposażenie szkół podstawowych w materiały ćwiczeniowe, dostosowane do potrzeb edukacyjnych i możliwości psychofizycznych uczniów niepełnosprawnych, dla liczby uczniów wskazanej w poz. 9 (kwota nie może być wyższa od iloczynu liczby uczniów wskazanej odpowiednio w poz. 9:
-	w kol. 3–5 oraz kwoty 65,34 zł na ucznia i wskaźnika,
-	w kol. 6–10 oraz kwoty 32,67 zł na ucznia i wskaźnika)</t>
  </si>
  <si>
    <t>Środki podlegające refundacji (suma kwot wskazanych w poz. 10–20)</t>
  </si>
  <si>
    <t xml:space="preserve">Suma kwot wskazanych w pkt I (poz. 15, kol. 11), pkt II (poz. 2, kol. 11) i pkt III (poz. 21, kol. 11) wynosi wynosi </t>
  </si>
  <si>
    <t xml:space="preserve">                                                                                                           (należy zaznaczyć właściwy kwadrat przez wpisanie znaku "X")</t>
  </si>
  <si>
    <t>Kwota bazowa do 31.03.2025</t>
  </si>
  <si>
    <t>Kwota bazowa od 01.04.2026</t>
  </si>
  <si>
    <t>Kwoty * wskaźnik do 31 marca</t>
  </si>
  <si>
    <t xml:space="preserve">Kwoty * wskaźnik od 01 kwietnia </t>
  </si>
  <si>
    <t>[3]) W przypadku gdy dla uczniów z danym rodzajem niepełnosprawności szkoła podstawowa lub szkoła artystyczna realizująca kształcenie ogólne w zakresie szkoły podstawowej planują zakupić dodatkowe podręczniki lub materiały edukacyjne ze środków dotacji celowej na oddział danej klasy, w poz. 1 i 3 należy prognozowaną liczbę uczniów zwiększyć o liczbę uczniów równą liczbie tych oddziałów, zgodnie z art. 56 ust. 2 ustawy, z tym że w przypadku oddziału obejmującego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</si>
  <si>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t xml:space="preserve">[4]) Poz. 2 należy wypełnić w przypadku, gdy w roku szkolnym 2026/2027 liczba uczniów:
1)klas II, V i VIII szkoły podstawowej oraz klas szkoły artystycznej realizującej kształcenie ogólne w zakresie klas II, V i VIII szkoły podstawowej zwiększy się w stosunku do liczby uczniów tych klas w roku szkolnym 2024/2025 i 2025/2026 lub
2) klas III i VI szkoły podstawowej oraz klas szkoły artystycznej realizującej kształcenie ogólne w zakresie klas III i VI szkoły podstawowej zwiększy się w stosunku do liczby uczniów tych klas w roku szkolnym 2025/2026.
</t>
  </si>
  <si>
    <t xml:space="preserve">[5]) Poz. 3 należy wypełnić w przypadku, gdy w roku szkolnym:
1) 2024/2025 nie funkcjonowały klasy II, V i VIII szkoły podstawowej oraz klasy szkoły artystycznej realizującej kształcenie ogólne w zakresie klas II, V i VIII szkoły podstawowej lub nie uczęszczali do tych klas uczniowie lub
2) 2025/2026 nie funkcjonowały klasy II, III, V, VI i VIII szkoły podstawowej oraz klasy szkoły artystycznej realizującej kształcenie ogólne w zakresie klas II, III, V, VI i VIII szkoły podstawowej lub nie uczęszczali do tych klas uczniowie.
</t>
  </si>
  <si>
    <t>[6]) Poz. 4 należy wypełnić w przypadku, gdy liczba uczniów danych klas w roku szkolnym 2026/2027 nie zwiększy się w stosunku do liczby uczniów danych klas w roku szkolnym 2024/2025 lub 2025/2026, a istnieje konieczność zakupu podręczników lub materiałów edukacyjnych z powodu niedokonania takiego zakupu ze środków ostatniej dotacji celowej na wszystkich uczniów tej klasy udzielonej odpowiednio w 2024 r. lub 2025 r.</t>
  </si>
  <si>
    <t>Poz. 1 należy wypełnić w przypadku, gdy w roku szkolnym 2025/2026 szkoła podstawowa oraz szkoła artystyczna realizująca kształcenie ogólne w zakresie szkoły podstawowej zapewniły uczniom podręczniki lub materiały edukacyjne na rok szkolny 2025/2026, które zostały zakupione w 2025 r. oraz od dnia 1 stycznia 2026 r. do dnia 31 marca 2026 r. zgodnie z art. 57 ust. 5 ustawy, podlegające refundacji z dotacji celowej w 2026 r. w kwotach obowiązujących do dnia 31 marca 2026 r.</t>
  </si>
  <si>
    <t>Poz. 2 należy wypełnić w przypadku, gdy w roku szkolnym 2025/2026 szkoła podstawowa oraz szkoła artystyczna realizująca kształcenie ogólne w zakresie szkoły podstawowej zapewniły uczniom podręczniki lub materiały edukacyjne na rok szkolny 2025/2026, które zostały zakupione od dnia 1 kwietnia 2026 r. zgodnie z art. 57 ust. 5 ustawy, podlegające refundacji z dotacji celowej w 2026 r. w kwotach obowiązujących od dnia 1 kwietnia 2026 r.</t>
  </si>
  <si>
    <t>Poz. 3 należy wypełnić w przypadku, gdy w roku szkolnym 2025/2026 szkoła podstawowa oraz szkoła artystyczna realizująca kształcenie ogólne w zakresie szkoły podstawowej zapewniły uczniom materiały ćwiczeniowe na rok szkolny 2025/2026, które zostały zakupione w 2025 r. oraz od dnia 1 stycznia 2026 r. do dnia 31 marca 2026 r. zgodnie z art. 57 ust. 5 ustawy, podlegające refundacji z dotacji celowej w 2026 r. w kwotach obowiązujących do dnia 31 marca 2026 r.</t>
  </si>
  <si>
    <t>Poz. 4 należy wypełnić w przypadku, gdy w roku szkolnym 2025/2026 szkoła podstawowa oraz szkoła artystyczna realizująca kształcenie ogólne w zakresie szkoły podstawowej zapewniły uczniom materiały ćwiczeniowe na rok szkolny 2025/2026, które zostały zakupione od dnia 1 kwietnia 2026 r. zgodnie z art. 57 ust. 5 ustawy, podlegające refundacji z dotacji celowej w 2026 r. w kwotach obowiązujących od dnia 1 kwietnia 2026 r.</t>
  </si>
  <si>
    <t>W poz. 5 w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należy podać podwójną liczbę tych uczniów.</t>
  </si>
  <si>
    <t>[12])</t>
  </si>
  <si>
    <t>Należy podać liczbę uczniów, którym szkoła podstawowa oraz szkoła artystyczna realizująca kształcenie ogólne w zakresie szkoły podstawowej zapewniły podręczniki lub materiały edukacyjne, dostosowane do potrzeb edukacyjnych i możliwości psychofizycznych uczniów niepełnosprawnych, w wyniku dostarczenia do szkoły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na rok szkolny 2025/2026 w 2025 r. oraz od dnia 1 stycznia 2026 r. do dnia 31 marca 2026 r. i podlegają refundacji z dotacji celowej w 2026 r. w kwotach obowiązujących do dnia 31 marca 2026 r.</t>
  </si>
  <si>
    <t>[13])</t>
  </si>
  <si>
    <t>Należy podać liczbę uczniów, którym szkoła podstawowa oraz szkoła artystyczna realizująca kształcenie ogólne w zakresie szkoły podstawowej zapewniły podręczniki lub materiały edukacyjne, dostosowane do potrzeb edukacyjnych i możliwości psychofizycznych uczniów niepełnosprawnych, w wyniku dostarczenia do szkoły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na rok szkolny 2025/2026 od dnia 1 kwietnia 2026 r. i podlegają refundacji z dotacji celowej w 2026 r. w kwotach obowiązujących od dnia 1 kwietnia 2026 r.</t>
  </si>
  <si>
    <t>Informacje niezbędne dla ustalenia wysokości dotacji celowej na wyposażenie szkoły w podręczniki, materiały edukacyjne lub materiały ćwiczeniowe,
dostosowane do potrzeb edukacyjnych i możliwości psychofizycznych uczniów niepełnosprawnych posiadających orzeczenie o potrzebie kształcenia specjalnego, w 2026 r.*</t>
  </si>
  <si>
    <t>informacje składane po raz pierwszy</t>
  </si>
  <si>
    <t xml:space="preserve">Prognozowany wzrost liczby uczniów klas II, III, V, VI i VIII w roku szkolnym 2026/2027 w stosunku odpowiednio do: 
- liczby uczniów klas II szkół podstawowych, którym w roku szkolnym 2024/2025 i 2025/2026 szkoły te zapewniły podręczniki do zajęć z zakresu edukacji: polonistycznej, matematycznej, przyrodniczej i społecznej, podręczniki do zajęć z zakresu danego języka obcego nowożytnego lub materiały edukacyjne,
- liczby uczniów klas III szkół podstawowych, którym w roku szkolnym 2025/2026 szkoły te zapewniły podręczniki do zajęć z zakresu edukacji: polonistycznej, matematycznej, przyrodniczej i społecznej, podręczniki do zajęć z zakresu danego języka obcego nowożytnego lub materiały edukacyjne,
- liczby uczniów klas V i VIII szkół podstawowych, którym w roku szkolnym 2024/2025 i 2025/2026 szkoły te zapewniły podręczniki lub materiały edukacyjne,
- liczby uczniów klas VI szkół podstawowych, którym w roku szkolnym 2025/2026 szkoły te zapewniły podręczniki lub materiały edukacyjne4)
</t>
  </si>
  <si>
    <t>Liczba uczniów danych klas w roku szkolnym 2026/2027, dla których istnieje konieczność zapewnienia przez szkoły podstawowe:
- podręczników do zajęć z zakresu edukacji: polonistycznej, matematycznej, przyrodniczej i społecznej, podręczników do zajęć z zakresu danego języka obcego nowożytnego lub materiałów edukacyjnych – w przypadku uczniów klas II i III,
- podręczników lub materiałów edukacyjnych – w przypadku uczniów klas V, VI i VIII6)</t>
  </si>
  <si>
    <t>Środki niezbędne na wyposażenie szkół podstawowych w podręczniki lub materiały edukacyjne dla liczby uczniów wskazanej w poz. 1 (kwota nie może być wyższa od iloczynu liczby uczniów wskazanej odpowiednio w poz. 1: 
- w kol. 6 oraz kwoty 219,78 zł na ucznia i wskaźnika,
- w kol. 9 oraz kwoty 392,04 zł na ucznia i wskaźnika)</t>
  </si>
  <si>
    <t xml:space="preserve">Środki niezbędne na wyposażenie szkół podstawowych w podręczniki lub materiały edukacyjne dla liczby uczniów wskazanej w poz. 2 (kwota nie może być wyższa od iloczynu liczby uczniów wskazanej odpowiednio w poz. 2:
- w kol. 7 i 8 oraz kwoty 283,14 zł na ucznia i wskaźnika,
- w kol. 10 oraz kwoty 392,04 zł na ucznia i wskaźnika)
</t>
  </si>
  <si>
    <t xml:space="preserve">Środki niezbędne na wyposażenie szkół podstawowych w podręczniki lub materiały edukacyjne dla liczby uczniów wskazanej w poz. 3 (kwota nie może być wyższa od iloczynu liczby uczniów wskazanej odpowiednio w poz. 3:
- w kol. 7 i 8 oraz kwoty 283,14 zł na ucznia i wskaźnika,
- w kol. 10 oraz kwoty 392,04 zł na ucznia i wskaźnika)
</t>
  </si>
  <si>
    <t xml:space="preserve">Środki niezbędne na wyposażenie szkół podstawowych w podręczniki lub materiały edukacyjne dla liczby uczniów wskazanej w poz. 4 (kwota nie może być wyższa od iloczynu liczby uczniów wskazanej odpowiednio w poz. 4:
- w kol. 7 i 8 oraz kwoty 283,14 zł na ucznia i wskaźnika,
- w kol. 10 oraz kwoty 392,04 zł na ucznia i wskaźnika)
</t>
  </si>
  <si>
    <t xml:space="preserve">Środki niezbędne na wyposażenie szkół podstawowych w podręczniki lub materiały edukacyjne, dostosowane do potrzeb edukacyjnych i możliwości psychofizycznych uczniów niepełnosprawnych, dla liczby uczniów wskazanej w poz. 5 (kwota nie może być wyższa od iloczynu liczby uczniów wskazanej odpowiednio w poz. 5:
- w kol. 4 i 5 oraz kwoty 117,81 zł na ucznia i wskaźnika,
- w kol. 7 i 8 oraz kwoty 283,14 zł na ucznia i wskaźnika,
- w kol. 10 oraz kwoty 392,04 zł na ucznia i wskaźnika)
</t>
  </si>
  <si>
    <t xml:space="preserve">Łączna kwota dotacji celowej na wyposażenie szkoły w podręczniki lub materiały edukacyjne, dostosowane do potrzeb edukacyjnych i możliwości psychofizycznych uczniów niepełnosprawnych posiadających orzeczenie o potrzebie kształcenia specjalnego (poz. 15, kol. 11),wynosi </t>
  </si>
  <si>
    <t>II.  Dotacja celowa na wyposażenie szkoły w materiały ćwiczeniowe, dostosowane do potrzeb edukacyjnych i możliwości psychofizycznych uczniów niepełnosprawnych posiadających orzeczenie o potrzebie kształcenia specjalnego</t>
  </si>
  <si>
    <t>Środki niezbędne na wyposażenie szkół podstawowych w materiały ćwiczeniowe dla liczby uczniów wskazanej w poz. 1 (kwota nie może być wyższa od iloczynu liczby uczniów wskazanej odpowiednio w poz. 1:
- w kol. 3–5 oraz kwoty 65,34 zł na ucznia i wskaźnika,
- w kol. 6–10 oraz kwoty 32,67 zł na ucznia i wskaźnika)</t>
  </si>
  <si>
    <t xml:space="preserve">Łączna kwota dotacji celowej na wyposażenie szkoły w materiały ćwiczeniowe, dostosowane do potrzeb edukacyjnych i możliwości psychofizycznych uczniów niepełnosprawnych posiadających orzeczenie o potrzebie kształcenia specjalnego (poz. 2, kol. 11),  wynosi </t>
  </si>
  <si>
    <t xml:space="preserve">Wzrost liczby uczniów danych klas w ciągu roku szkolnego 2025/2026 w stosunku do liczby uczniów tych klas, którym w 2025 r. szkoły podstawowe ze środków dotacji celowej zapewniły:
- podręczniki do zajęć z zakresu edukacji: polonistycznej, matematycznej, przyrodniczej i społecznej, podręczniki do zajęć z zakresu danego języka obcego nowożytnego lub materiały edukacyjne – w przypadku uczniów klas I–III,
- podręczniki lub materiały edukacyjne – w przypadku uczniów klas IV–VIII7)
</t>
  </si>
  <si>
    <t>Wzrost liczby uczniów danych klas w ciągu roku szkolnego 2025/2026 w stosunku do liczby uczniów tych klas, którym w 2025 r. szkoły podstawowe ze środków dotacji celowej zapewniły:
- podręczniki do zajęć z zakresu edukacji: polonistycznej, matematycznej, przyrodniczej i społecznej, podręczniki do zajęć z zakresu danego języka obcego nowożytnego lub materiały edukacyjne – w przypadku uczniów klas I–III,
- podręczniki lub materiały edukacyjne– w przypadku uczniów klas IV–VIII8)</t>
  </si>
  <si>
    <t>Liczba uczniów danych klas, którym szkoła podstawowa w roku szkolnym 2025/2026 ze środków dotacji celowej zapewniła podręczniki lub materiały edukacyjne, dostosowane do potrzeb edukacyjnych i możliwości psychofizycznych uczniów niepełnosprawnych12)</t>
  </si>
  <si>
    <t>Liczba uczniów danych klas, którym szkoła podstawowa w roku szkolnym 2025/2026 ze środków dotacji celowej zapewniła materiały ćwiczeniowe, dostosowane do potrzeb edukacyjnych i możliwości psychofizycznych uczniów niepełnosprawnych14)</t>
  </si>
  <si>
    <t>Liczba uczniów danych klas, którym szkoła podstawowa w roku szkolnym 2025/2026 ze środków dotacji celowej zapewniła materiały ćwiczeniowe, dostosowane do potrzeb edukacyjnych i możliwości psychofizycznych uczniów niepełnosprawnych15)</t>
  </si>
  <si>
    <t>[14])</t>
  </si>
  <si>
    <t>[15])</t>
  </si>
  <si>
    <t>Należy podać liczbę uczniów, którym szkoła podstawowa oraz szkoła artystyczna realizująca kształcenie ogólne w zakresie szkoły podstawowej zapewniły materiały ćwiczeniowe, dostosowane do potrzeb edukacyjnych i możliwości psychofizycznych uczniów niepełnosprawnych, w wyniku dostarczenia do szkoły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 – które zostały zakupione na rok szkolny 2025/2026 w 2025 r. oraz od dnia 1 stycznia 2026 r. do dnia 31 marca 2026 r. i podlegają refundacji z dotacji celowej w 2026 r. w kwotach obowiązujących do dnia 31 marca 2026 r.</t>
  </si>
  <si>
    <t>Należy podać liczbę uczniów, którym szkoła podstawowa oraz szkoła artystyczna realizująca kształcenie ogólne w zakresie szkoły podstawowej zapewniły materiały ćwiczeniowe, dostosowane do potrzeb edukacyjnych i możliwości psychofizycznych uczniów niepełnosprawnych, w wyniku dostarczenia do szkoły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 – które zostały zakupione na rok szkolny 2025/2026 od dnia 1 kwietnia 2026 r. i podlegają refundacji z dotacji celowej w 2026 r. w kwotach obowiązujących od dnia 1 kwietnia 2026 r.</t>
  </si>
  <si>
    <t>pieczęć i podpis dyrektora szkoły**</t>
  </si>
  <si>
    <t xml:space="preserve">** W przypadku informacji przekazywanej w postaci:
1) elektronicznej opatrzonej kwalifikowanym podpisem elektronicznym, podpisem osobistym lub podpisem zaufanym umieszcza się ten podpis;
2) papierowej i elektronicznej w:
    a) informacji w postaci papierowej umieszcza się pieczęć i podpis dyrektora szkoły,
    b) informacji w postaci elektronicznej nie umieszcza się pieczęci i podpisu dyrektora szkoły.
</t>
  </si>
  <si>
    <t>Nazwa szkoły składającej (zespołu szkół składającego) informacje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</si>
</sst>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0\ &quot;zł&quot;"/>
  </numFmts>
  <fonts count="22" x14ac:knownFonts="1">
    <font>
      <sz val="11"/>
      <color theme="1"/>
      <name val="Times New Roman"/>
      <family val="2"/>
      <charset val="238"/>
    </font>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10"/>
      <color rgb="FF000000"/>
      <name val="Times New Roman"/>
      <family val="1"/>
      <charset val="238"/>
    </font>
    <font>
      <sz val="8"/>
      <color rgb="FF000000"/>
      <name val="Times New Roman"/>
      <family val="1"/>
      <charset val="238"/>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vertAlign val="superscript"/>
      <sz val="8"/>
      <color rgb="FF000000"/>
      <name val="Times New Roman"/>
      <family val="1"/>
      <charset val="238"/>
    </font>
    <font>
      <sz val="9"/>
      <color theme="1"/>
      <name val="Calibri"/>
      <family val="2"/>
      <charset val="238"/>
      <scheme val="minor"/>
    </font>
    <font>
      <sz val="8"/>
      <color theme="1"/>
      <name val="Times New Roman"/>
      <family val="1"/>
      <charset val="238"/>
    </font>
    <font>
      <sz val="11"/>
      <color theme="1"/>
      <name val="Calibri"/>
      <family val="2"/>
      <charset val="238"/>
      <scheme val="minor"/>
    </font>
    <font>
      <sz val="9"/>
      <color theme="1"/>
      <name val="Bahnschrift Light"/>
      <family val="2"/>
      <charset val="238"/>
    </font>
    <font>
      <b/>
      <sz val="9"/>
      <color theme="1"/>
      <name val="Times New Roman"/>
      <family val="1"/>
      <charset val="238"/>
    </font>
    <font>
      <b/>
      <sz val="11"/>
      <color theme="1"/>
      <name val="Times New Roman"/>
      <family val="1"/>
      <charset val="238"/>
    </font>
    <font>
      <sz val="8"/>
      <color rgb="FF000000"/>
      <name val="Segoe UI"/>
      <family val="2"/>
      <charset val="238"/>
    </font>
    <font>
      <b/>
      <sz val="10"/>
      <color theme="1"/>
      <name val="Arial"/>
      <family val="2"/>
      <charset val="238"/>
    </font>
    <font>
      <sz val="9"/>
      <color theme="1"/>
      <name val="Arial"/>
      <family val="2"/>
      <charset val="238"/>
    </font>
    <font>
      <sz val="11"/>
      <color theme="1"/>
      <name val="Arial"/>
      <family val="2"/>
      <charset val="238"/>
    </font>
    <font>
      <b/>
      <vertAlign val="superscript"/>
      <sz val="10"/>
      <color theme="1"/>
      <name val="Arial"/>
      <family val="2"/>
      <charset val="238"/>
    </font>
    <font>
      <sz val="12"/>
      <color theme="1"/>
      <name val="Times New Roman"/>
      <family val="1"/>
      <charset val="23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A6A6A6"/>
        <bgColor indexed="64"/>
      </patternFill>
    </fill>
    <fill>
      <patternFill patternType="solid">
        <fgColor rgb="FFFFFF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34998626667073579"/>
        <bgColor indexed="64"/>
      </patternFill>
    </fill>
  </fills>
  <borders count="59">
    <border>
      <left/>
      <right/>
      <top/>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diagonalUp="1" diagonalDown="1">
      <left/>
      <right style="medium">
        <color indexed="64"/>
      </right>
      <top/>
      <bottom style="medium">
        <color indexed="64"/>
      </bottom>
      <diagonal style="thin">
        <color indexed="64"/>
      </diagonal>
    </border>
    <border>
      <left/>
      <right style="medium">
        <color indexed="64"/>
      </right>
      <top/>
      <bottom/>
      <diagonal/>
    </border>
    <border diagonalUp="1" diagonalDown="1">
      <left style="medium">
        <color indexed="64"/>
      </left>
      <right style="medium">
        <color indexed="64"/>
      </right>
      <top style="medium">
        <color indexed="64"/>
      </top>
      <bottom/>
      <diagonal style="thin">
        <color indexed="64"/>
      </diagonal>
    </border>
    <border diagonalUp="1" diagonalDown="1">
      <left/>
      <right style="medium">
        <color indexed="64"/>
      </right>
      <top style="medium">
        <color indexed="64"/>
      </top>
      <bottom style="medium">
        <color indexed="64"/>
      </bottom>
      <diagonal style="thin">
        <color indexed="64"/>
      </diagonal>
    </border>
    <border>
      <left style="medium">
        <color indexed="64"/>
      </left>
      <right style="medium">
        <color indexed="64"/>
      </right>
      <top/>
      <bottom/>
      <diagonal/>
    </border>
    <border diagonalUp="1" diagonalDown="1">
      <left style="medium">
        <color indexed="64"/>
      </left>
      <right style="medium">
        <color indexed="64"/>
      </right>
      <top/>
      <bottom/>
      <diagonal style="thin">
        <color indexed="64"/>
      </diagonal>
    </border>
    <border diagonalUp="1" diagonalDown="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bottom style="dotted">
        <color auto="1"/>
      </bottom>
      <diagonal/>
    </border>
    <border>
      <left/>
      <right/>
      <top style="dotted">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medium">
        <color indexed="64"/>
      </right>
      <top style="thin">
        <color indexed="64"/>
      </top>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thin">
        <color indexed="64"/>
      </right>
      <top style="medium">
        <color indexed="64"/>
      </top>
      <bottom style="medium">
        <color indexed="64"/>
      </bottom>
      <diagonal style="thin">
        <color indexed="64"/>
      </diagonal>
    </border>
    <border diagonalUp="1" diagonalDown="1">
      <left style="thin">
        <color indexed="64"/>
      </left>
      <right style="medium">
        <color indexed="64"/>
      </right>
      <top style="medium">
        <color indexed="64"/>
      </top>
      <bottom style="medium">
        <color indexed="64"/>
      </bottom>
      <diagonal style="thin">
        <color indexed="64"/>
      </diagonal>
    </border>
    <border>
      <left style="thin">
        <color indexed="64"/>
      </left>
      <right style="medium">
        <color indexed="64"/>
      </right>
      <top style="thin">
        <color indexed="64"/>
      </top>
      <bottom/>
      <diagonal/>
    </border>
  </borders>
  <cellStyleXfs count="1">
    <xf numFmtId="0" fontId="0" fillId="0" borderId="0"/>
  </cellStyleXfs>
  <cellXfs count="216">
    <xf numFmtId="0" fontId="0" fillId="0" borderId="0" xfId="0"/>
    <xf numFmtId="0" fontId="0" fillId="2" borderId="0" xfId="0" applyFill="1"/>
    <xf numFmtId="0" fontId="2" fillId="2" borderId="0" xfId="0" applyFont="1" applyFill="1"/>
    <xf numFmtId="0" fontId="2" fillId="0" borderId="0" xfId="0" applyFont="1"/>
    <xf numFmtId="0" fontId="4" fillId="2" borderId="0" xfId="0" applyFont="1" applyFill="1" applyAlignment="1">
      <alignment vertical="center" wrapText="1"/>
    </xf>
    <xf numFmtId="0" fontId="2" fillId="2" borderId="0" xfId="0" applyFont="1" applyFill="1" applyAlignment="1">
      <alignment horizontal="center"/>
    </xf>
    <xf numFmtId="0" fontId="0" fillId="2" borderId="0" xfId="0" applyFill="1" applyAlignment="1">
      <alignment horizontal="right" vertical="top"/>
    </xf>
    <xf numFmtId="0" fontId="5" fillId="2" borderId="0" xfId="0" applyFont="1" applyFill="1" applyAlignment="1">
      <alignment horizontal="justify" vertical="center"/>
    </xf>
    <xf numFmtId="1" fontId="8" fillId="3" borderId="7" xfId="0" applyNumberFormat="1"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4" borderId="10" xfId="0" applyFont="1" applyFill="1" applyBorder="1" applyAlignment="1">
      <alignment horizontal="center" vertical="center" wrapText="1"/>
    </xf>
    <xf numFmtId="1" fontId="8" fillId="3" borderId="6" xfId="0" applyNumberFormat="1" applyFont="1" applyFill="1" applyBorder="1" applyAlignment="1">
      <alignment horizontal="center" vertical="center" wrapText="1"/>
    </xf>
    <xf numFmtId="0" fontId="8" fillId="4" borderId="11" xfId="0" applyFont="1" applyFill="1" applyBorder="1" applyAlignment="1">
      <alignment horizontal="center" vertical="center" wrapText="1"/>
    </xf>
    <xf numFmtId="1" fontId="8" fillId="3" borderId="1" xfId="0" applyNumberFormat="1" applyFont="1" applyFill="1" applyBorder="1" applyAlignment="1">
      <alignment horizontal="center" vertical="center" wrapText="1"/>
    </xf>
    <xf numFmtId="0" fontId="7" fillId="4" borderId="13" xfId="0" applyFont="1" applyFill="1" applyBorder="1" applyAlignment="1">
      <alignment horizontal="center" vertical="center" wrapText="1"/>
    </xf>
    <xf numFmtId="1" fontId="8" fillId="3" borderId="12" xfId="0" applyNumberFormat="1" applyFont="1" applyFill="1" applyBorder="1" applyAlignment="1">
      <alignment horizontal="center" vertical="center" wrapText="1"/>
    </xf>
    <xf numFmtId="0" fontId="8"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1" fontId="8" fillId="3" borderId="5" xfId="0" applyNumberFormat="1" applyFont="1" applyFill="1" applyBorder="1" applyAlignment="1">
      <alignment horizontal="center" vertical="center" wrapText="1"/>
    </xf>
    <xf numFmtId="0" fontId="8" fillId="4" borderId="14" xfId="0" applyFont="1" applyFill="1" applyBorder="1" applyAlignment="1">
      <alignment horizontal="center" vertical="center" wrapText="1"/>
    </xf>
    <xf numFmtId="44" fontId="8" fillId="3" borderId="6" xfId="0" applyNumberFormat="1" applyFont="1" applyFill="1" applyBorder="1" applyAlignment="1">
      <alignment horizontal="center" vertical="center" wrapText="1"/>
    </xf>
    <xf numFmtId="44" fontId="8" fillId="3" borderId="5" xfId="0" applyNumberFormat="1" applyFont="1" applyFill="1" applyBorder="1" applyAlignment="1">
      <alignment horizontal="center" vertical="center" wrapText="1"/>
    </xf>
    <xf numFmtId="0" fontId="9" fillId="2" borderId="0" xfId="0" applyFont="1" applyFill="1" applyAlignment="1">
      <alignment horizontal="justify" vertical="center"/>
    </xf>
    <xf numFmtId="0" fontId="10" fillId="2" borderId="0" xfId="0" applyFont="1" applyFill="1"/>
    <xf numFmtId="0" fontId="6" fillId="0" borderId="0" xfId="0" applyFont="1"/>
    <xf numFmtId="0" fontId="10" fillId="0" borderId="0" xfId="0" applyFont="1"/>
    <xf numFmtId="0" fontId="11" fillId="2" borderId="0" xfId="0" applyFont="1" applyFill="1" applyAlignment="1">
      <alignment horizontal="right" vertical="top"/>
    </xf>
    <xf numFmtId="0" fontId="0" fillId="2" borderId="0" xfId="0" applyFill="1" applyAlignment="1">
      <alignment horizontal="right"/>
    </xf>
    <xf numFmtId="49" fontId="0" fillId="2" borderId="0" xfId="0" applyNumberFormat="1" applyFill="1"/>
    <xf numFmtId="0" fontId="12" fillId="0" borderId="0" xfId="0" applyFont="1"/>
    <xf numFmtId="0" fontId="10" fillId="0" borderId="0" xfId="0" applyFont="1" applyFill="1" applyBorder="1" applyAlignment="1">
      <alignment horizontal="center" vertical="center"/>
    </xf>
    <xf numFmtId="4" fontId="10" fillId="6" borderId="15" xfId="0" applyNumberFormat="1" applyFont="1" applyFill="1" applyBorder="1" applyAlignment="1">
      <alignment horizontal="center" vertical="center"/>
    </xf>
    <xf numFmtId="4" fontId="10" fillId="7" borderId="15" xfId="0" applyNumberFormat="1" applyFont="1" applyFill="1" applyBorder="1" applyAlignment="1">
      <alignment horizontal="center" vertical="center"/>
    </xf>
    <xf numFmtId="0" fontId="10" fillId="2" borderId="15" xfId="0" applyFont="1" applyFill="1" applyBorder="1" applyAlignment="1">
      <alignment horizontal="center" vertical="center"/>
    </xf>
    <xf numFmtId="0" fontId="12" fillId="0" borderId="0" xfId="0" applyFont="1" applyFill="1"/>
    <xf numFmtId="0" fontId="10" fillId="6" borderId="15" xfId="0" applyFont="1" applyFill="1" applyBorder="1" applyAlignment="1">
      <alignment horizontal="center" vertical="center"/>
    </xf>
    <xf numFmtId="0" fontId="10" fillId="6" borderId="16" xfId="0" applyFont="1" applyFill="1" applyBorder="1" applyAlignment="1">
      <alignment horizontal="center" vertical="center"/>
    </xf>
    <xf numFmtId="0" fontId="10" fillId="7" borderId="15" xfId="0" applyFont="1" applyFill="1" applyBorder="1" applyAlignment="1">
      <alignment horizontal="center" vertical="center"/>
    </xf>
    <xf numFmtId="0" fontId="10" fillId="7" borderId="16" xfId="0" applyFont="1" applyFill="1" applyBorder="1" applyAlignment="1">
      <alignment horizontal="center" vertical="center"/>
    </xf>
    <xf numFmtId="0" fontId="10" fillId="2" borderId="15" xfId="0" applyFont="1" applyFill="1" applyBorder="1" applyAlignment="1">
      <alignment horizontal="center" vertical="center" wrapText="1"/>
    </xf>
    <xf numFmtId="0" fontId="10" fillId="6" borderId="17" xfId="0" applyFont="1" applyFill="1" applyBorder="1" applyAlignment="1">
      <alignment horizontal="center" vertical="center"/>
    </xf>
    <xf numFmtId="0" fontId="10" fillId="7" borderId="17" xfId="0" applyFont="1" applyFill="1" applyBorder="1" applyAlignment="1">
      <alignment horizontal="center" vertical="center"/>
    </xf>
    <xf numFmtId="0" fontId="10" fillId="2" borderId="17" xfId="0" applyFont="1" applyFill="1" applyBorder="1" applyAlignment="1">
      <alignment horizontal="center" vertical="center" wrapText="1"/>
    </xf>
    <xf numFmtId="0" fontId="13" fillId="2" borderId="18" xfId="0" applyFont="1" applyFill="1" applyBorder="1" applyAlignment="1">
      <alignment horizontal="center" vertical="center"/>
    </xf>
    <xf numFmtId="0" fontId="13" fillId="6" borderId="19" xfId="0" applyFont="1" applyFill="1" applyBorder="1" applyAlignment="1">
      <alignment horizontal="center" vertical="center"/>
    </xf>
    <xf numFmtId="0" fontId="13" fillId="7"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6" borderId="15" xfId="0" applyFont="1" applyFill="1" applyBorder="1" applyAlignment="1">
      <alignment horizontal="center" vertical="center"/>
    </xf>
    <xf numFmtId="0" fontId="13" fillId="7" borderId="15"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6" borderId="24" xfId="0" applyFont="1" applyFill="1" applyBorder="1" applyAlignment="1">
      <alignment horizontal="center" vertical="center"/>
    </xf>
    <xf numFmtId="0" fontId="13" fillId="7" borderId="24" xfId="0" applyFont="1" applyFill="1" applyBorder="1" applyAlignment="1">
      <alignment horizontal="center" vertical="center"/>
    </xf>
    <xf numFmtId="0" fontId="13" fillId="2" borderId="25" xfId="0" applyFont="1" applyFill="1" applyBorder="1" applyAlignment="1">
      <alignment horizontal="center" vertical="center"/>
    </xf>
    <xf numFmtId="0" fontId="10" fillId="2" borderId="18" xfId="0" applyFont="1" applyFill="1" applyBorder="1" applyAlignment="1">
      <alignment horizontal="center" vertical="center"/>
    </xf>
    <xf numFmtId="4" fontId="10" fillId="6" borderId="19" xfId="0" applyNumberFormat="1" applyFont="1" applyFill="1" applyBorder="1" applyAlignment="1">
      <alignment horizontal="center" vertical="center"/>
    </xf>
    <xf numFmtId="4" fontId="10" fillId="7" borderId="19" xfId="0" applyNumberFormat="1" applyFont="1" applyFill="1" applyBorder="1" applyAlignment="1">
      <alignment horizontal="center" vertical="center"/>
    </xf>
    <xf numFmtId="4" fontId="10" fillId="0" borderId="20" xfId="0" applyNumberFormat="1" applyFont="1" applyBorder="1" applyAlignment="1">
      <alignment horizontal="center" vertical="center"/>
    </xf>
    <xf numFmtId="0" fontId="10" fillId="2" borderId="21" xfId="0" applyFont="1" applyFill="1" applyBorder="1" applyAlignment="1">
      <alignment horizontal="center" vertical="center"/>
    </xf>
    <xf numFmtId="4" fontId="10" fillId="0" borderId="22" xfId="0" applyNumberFormat="1" applyFont="1" applyBorder="1" applyAlignment="1">
      <alignment horizontal="center" vertical="center"/>
    </xf>
    <xf numFmtId="0" fontId="10" fillId="2" borderId="23" xfId="0" applyFont="1" applyFill="1" applyBorder="1" applyAlignment="1">
      <alignment horizontal="center" vertical="center"/>
    </xf>
    <xf numFmtId="4" fontId="10" fillId="6" borderId="24" xfId="0" applyNumberFormat="1" applyFont="1" applyFill="1" applyBorder="1" applyAlignment="1">
      <alignment horizontal="center" vertical="center"/>
    </xf>
    <xf numFmtId="4" fontId="10" fillId="7" borderId="24" xfId="0" applyNumberFormat="1" applyFont="1" applyFill="1" applyBorder="1" applyAlignment="1">
      <alignment horizontal="center" vertical="center"/>
    </xf>
    <xf numFmtId="4" fontId="10" fillId="0" borderId="25" xfId="0" applyNumberFormat="1" applyFont="1" applyBorder="1" applyAlignment="1">
      <alignment horizontal="center" vertical="center"/>
    </xf>
    <xf numFmtId="4" fontId="10" fillId="6" borderId="16" xfId="0" applyNumberFormat="1" applyFont="1" applyFill="1" applyBorder="1" applyAlignment="1">
      <alignment horizontal="center" vertical="center"/>
    </xf>
    <xf numFmtId="4" fontId="10" fillId="7" borderId="16" xfId="0" applyNumberFormat="1" applyFont="1" applyFill="1" applyBorder="1" applyAlignment="1">
      <alignment horizontal="center" vertical="center"/>
    </xf>
    <xf numFmtId="0" fontId="7" fillId="0" borderId="15" xfId="0" applyFont="1" applyBorder="1" applyAlignment="1">
      <alignment horizontal="center" vertical="center" wrapText="1"/>
    </xf>
    <xf numFmtId="0" fontId="7" fillId="0" borderId="15" xfId="0" applyFont="1" applyBorder="1" applyAlignment="1">
      <alignment horizontal="justify" vertical="center"/>
    </xf>
    <xf numFmtId="0" fontId="7" fillId="0" borderId="15" xfId="0" applyFont="1" applyBorder="1" applyAlignment="1">
      <alignment horizontal="justify" vertical="center" wrapText="1"/>
    </xf>
    <xf numFmtId="0" fontId="0" fillId="0" borderId="0" xfId="0" applyFill="1"/>
    <xf numFmtId="0" fontId="3" fillId="0" borderId="0" xfId="0" applyFont="1" applyFill="1"/>
    <xf numFmtId="3" fontId="8" fillId="4" borderId="26" xfId="0" applyNumberFormat="1" applyFont="1" applyFill="1" applyBorder="1" applyAlignment="1">
      <alignment horizontal="center" vertical="center" wrapText="1"/>
    </xf>
    <xf numFmtId="3" fontId="7" fillId="4" borderId="26" xfId="0" applyNumberFormat="1" applyFont="1" applyFill="1" applyBorder="1" applyAlignment="1">
      <alignment horizontal="center" vertical="center" wrapText="1"/>
    </xf>
    <xf numFmtId="3" fontId="8" fillId="2" borderId="15" xfId="0" applyNumberFormat="1" applyFont="1" applyFill="1" applyBorder="1" applyAlignment="1">
      <alignment horizontal="center" vertical="center" wrapText="1"/>
    </xf>
    <xf numFmtId="1" fontId="8" fillId="2" borderId="7" xfId="0" applyNumberFormat="1" applyFont="1" applyFill="1" applyBorder="1" applyAlignment="1">
      <alignment horizontal="center" vertical="center" wrapText="1"/>
    </xf>
    <xf numFmtId="0" fontId="8" fillId="2" borderId="8" xfId="0" applyFont="1" applyFill="1" applyBorder="1" applyAlignment="1">
      <alignment horizontal="center" vertical="center" wrapText="1"/>
    </xf>
    <xf numFmtId="1" fontId="8" fillId="2" borderId="6" xfId="0" applyNumberFormat="1" applyFont="1" applyFill="1" applyBorder="1" applyAlignment="1">
      <alignment horizontal="center" vertical="center" wrapText="1"/>
    </xf>
    <xf numFmtId="1" fontId="8" fillId="2" borderId="5" xfId="0" applyNumberFormat="1" applyFont="1" applyFill="1" applyBorder="1" applyAlignment="1">
      <alignment horizontal="center" vertical="center" wrapText="1"/>
    </xf>
    <xf numFmtId="44" fontId="8" fillId="2" borderId="6" xfId="0" applyNumberFormat="1" applyFont="1" applyFill="1" applyBorder="1" applyAlignment="1">
      <alignment horizontal="center" vertical="center" wrapText="1"/>
    </xf>
    <xf numFmtId="0" fontId="12" fillId="2" borderId="0" xfId="0" applyFont="1" applyFill="1"/>
    <xf numFmtId="3" fontId="8" fillId="8" borderId="26" xfId="0" applyNumberFormat="1" applyFont="1" applyFill="1" applyBorder="1" applyAlignment="1">
      <alignment horizontal="center" vertical="center" wrapText="1"/>
    </xf>
    <xf numFmtId="164" fontId="8" fillId="2" borderId="15" xfId="0" applyNumberFormat="1" applyFont="1" applyFill="1" applyBorder="1" applyAlignment="1">
      <alignment horizontal="center" vertical="center" wrapText="1"/>
    </xf>
    <xf numFmtId="164" fontId="8" fillId="0" borderId="15" xfId="0" applyNumberFormat="1" applyFont="1" applyBorder="1" applyAlignment="1">
      <alignment horizontal="center" vertical="center" wrapText="1"/>
    </xf>
    <xf numFmtId="164" fontId="8" fillId="4" borderId="26" xfId="0" applyNumberFormat="1" applyFont="1" applyFill="1" applyBorder="1" applyAlignment="1">
      <alignment horizontal="center" vertical="center" wrapText="1"/>
    </xf>
    <xf numFmtId="0" fontId="2" fillId="0" borderId="0" xfId="0" applyFont="1" applyFill="1"/>
    <xf numFmtId="0" fontId="2" fillId="0" borderId="0" xfId="0" applyFont="1" applyFill="1" applyAlignment="1">
      <alignment wrapText="1"/>
    </xf>
    <xf numFmtId="0" fontId="17" fillId="0" borderId="5" xfId="0" applyFont="1" applyBorder="1" applyAlignment="1">
      <alignment horizontal="center" vertical="center"/>
    </xf>
    <xf numFmtId="0" fontId="19" fillId="0" borderId="5" xfId="0" applyFont="1" applyBorder="1" applyAlignment="1" applyProtection="1">
      <alignment horizontal="center" vertical="center"/>
      <protection locked="0"/>
    </xf>
    <xf numFmtId="0" fontId="18" fillId="0" borderId="0" xfId="0" applyFont="1" applyAlignment="1">
      <alignment vertical="center"/>
    </xf>
    <xf numFmtId="0" fontId="18" fillId="0" borderId="0" xfId="0" applyFont="1" applyBorder="1" applyAlignment="1">
      <alignment vertical="center"/>
    </xf>
    <xf numFmtId="0" fontId="17" fillId="2" borderId="15" xfId="0" applyFont="1" applyFill="1" applyBorder="1" applyAlignment="1">
      <alignment horizontal="center" vertical="center"/>
    </xf>
    <xf numFmtId="0" fontId="17" fillId="2" borderId="16" xfId="0" applyFont="1" applyFill="1" applyBorder="1" applyAlignment="1">
      <alignment horizontal="center" vertical="center"/>
    </xf>
    <xf numFmtId="14" fontId="0" fillId="0" borderId="0" xfId="0" applyNumberFormat="1" applyFill="1" applyAlignment="1">
      <alignment horizontal="center"/>
    </xf>
    <xf numFmtId="0" fontId="0" fillId="2" borderId="32" xfId="0" applyFill="1" applyBorder="1" applyAlignment="1">
      <alignment horizontal="center"/>
    </xf>
    <xf numFmtId="0" fontId="21" fillId="0" borderId="0" xfId="0" applyFont="1" applyAlignment="1">
      <alignment vertical="center"/>
    </xf>
    <xf numFmtId="0" fontId="0" fillId="0" borderId="0" xfId="0" applyFill="1" applyBorder="1" applyAlignment="1">
      <alignment wrapText="1"/>
    </xf>
    <xf numFmtId="0" fontId="0" fillId="0" borderId="0" xfId="0" applyFill="1" applyBorder="1"/>
    <xf numFmtId="0" fontId="0" fillId="0" borderId="0" xfId="0" applyBorder="1"/>
    <xf numFmtId="0" fontId="1" fillId="2" borderId="0" xfId="0" applyFont="1" applyFill="1" applyAlignment="1">
      <alignment horizontal="left"/>
    </xf>
    <xf numFmtId="3" fontId="8" fillId="0" borderId="15" xfId="0" applyNumberFormat="1" applyFont="1" applyBorder="1" applyAlignment="1">
      <alignment horizontal="center" vertical="center" wrapText="1"/>
    </xf>
    <xf numFmtId="0" fontId="7" fillId="0" borderId="15" xfId="0" applyFont="1" applyBorder="1" applyAlignment="1">
      <alignment horizontal="left" vertical="center" wrapText="1"/>
    </xf>
    <xf numFmtId="0" fontId="8" fillId="4" borderId="38" xfId="0" applyFont="1" applyFill="1" applyBorder="1" applyAlignment="1">
      <alignment horizontal="center" vertical="center" wrapText="1"/>
    </xf>
    <xf numFmtId="164" fontId="8" fillId="0" borderId="22" xfId="0" applyNumberFormat="1" applyFont="1" applyBorder="1" applyAlignment="1">
      <alignment horizontal="center" vertical="center" wrapText="1"/>
    </xf>
    <xf numFmtId="0" fontId="0" fillId="2" borderId="0" xfId="0" applyFill="1" applyAlignment="1">
      <alignment horizontal="center"/>
    </xf>
    <xf numFmtId="0" fontId="18" fillId="0" borderId="0" xfId="0" applyFont="1" applyAlignment="1">
      <alignment horizontal="left" vertical="center"/>
    </xf>
    <xf numFmtId="0" fontId="10" fillId="0" borderId="0" xfId="0" applyFont="1" applyAlignment="1">
      <alignment horizontal="center" vertical="center"/>
    </xf>
    <xf numFmtId="3" fontId="8" fillId="8" borderId="38" xfId="0" applyNumberFormat="1" applyFont="1" applyFill="1" applyBorder="1" applyAlignment="1">
      <alignment horizontal="center" vertical="center" wrapText="1"/>
    </xf>
    <xf numFmtId="0" fontId="8" fillId="4" borderId="39" xfId="0" applyFont="1" applyFill="1" applyBorder="1" applyAlignment="1">
      <alignment horizontal="center" vertical="center" wrapText="1"/>
    </xf>
    <xf numFmtId="3" fontId="8" fillId="0" borderId="22" xfId="0" applyNumberFormat="1" applyFont="1" applyBorder="1" applyAlignment="1">
      <alignment horizontal="center" vertical="center" wrapText="1"/>
    </xf>
    <xf numFmtId="164" fontId="8" fillId="2" borderId="22" xfId="0" applyNumberFormat="1" applyFont="1" applyFill="1" applyBorder="1" applyAlignment="1">
      <alignment horizontal="center" vertical="center" wrapText="1"/>
    </xf>
    <xf numFmtId="0" fontId="2" fillId="2" borderId="0" xfId="0" applyFont="1" applyFill="1" applyBorder="1" applyAlignment="1">
      <alignment horizontal="center"/>
    </xf>
    <xf numFmtId="0" fontId="2" fillId="2" borderId="0" xfId="0" applyFont="1" applyFill="1" applyAlignment="1">
      <alignment horizontal="center"/>
    </xf>
    <xf numFmtId="0" fontId="17" fillId="2" borderId="15" xfId="0" applyFont="1" applyFill="1" applyBorder="1" applyAlignment="1">
      <alignment horizontal="center" vertical="center"/>
    </xf>
    <xf numFmtId="0" fontId="14" fillId="0" borderId="0" xfId="0" applyFont="1" applyFill="1" applyAlignment="1">
      <alignment horizontal="right" wrapText="1"/>
    </xf>
    <xf numFmtId="0" fontId="14" fillId="0" borderId="0" xfId="0" applyFont="1" applyFill="1" applyBorder="1" applyAlignment="1">
      <alignment horizontal="right" wrapText="1"/>
    </xf>
    <xf numFmtId="0" fontId="6" fillId="2" borderId="0" xfId="0" applyFont="1" applyFill="1" applyAlignment="1">
      <alignment horizontal="left" wrapText="1"/>
    </xf>
    <xf numFmtId="0" fontId="5" fillId="0" borderId="0" xfId="0" applyFont="1" applyBorder="1" applyAlignment="1">
      <alignment horizontal="left" vertical="top" wrapText="1"/>
    </xf>
    <xf numFmtId="164" fontId="15" fillId="0" borderId="5" xfId="0" applyNumberFormat="1" applyFont="1" applyBorder="1" applyAlignment="1">
      <alignment horizontal="center" vertical="center"/>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justify" vertical="center" wrapText="1"/>
    </xf>
    <xf numFmtId="164" fontId="8" fillId="2" borderId="24" xfId="0" applyNumberFormat="1" applyFont="1" applyFill="1" applyBorder="1" applyAlignment="1">
      <alignment horizontal="center" vertical="center" wrapText="1"/>
    </xf>
    <xf numFmtId="164" fontId="8" fillId="2" borderId="24" xfId="0" applyNumberFormat="1" applyFont="1" applyFill="1" applyBorder="1" applyAlignment="1" applyProtection="1">
      <alignment horizontal="center" vertical="center" wrapText="1"/>
    </xf>
    <xf numFmtId="164" fontId="8" fillId="0" borderId="25" xfId="0" applyNumberFormat="1" applyFont="1" applyBorder="1" applyAlignment="1">
      <alignment horizontal="center" vertical="center" wrapText="1"/>
    </xf>
    <xf numFmtId="164" fontId="15" fillId="0" borderId="0" xfId="0" applyNumberFormat="1" applyFont="1" applyBorder="1" applyAlignment="1">
      <alignment horizontal="center" vertical="center"/>
    </xf>
    <xf numFmtId="0" fontId="7" fillId="0" borderId="24" xfId="0" applyFont="1" applyBorder="1"/>
    <xf numFmtId="164" fontId="8" fillId="0" borderId="24"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xf numFmtId="164" fontId="8" fillId="0" borderId="0" xfId="0" applyNumberFormat="1" applyFont="1" applyBorder="1" applyAlignment="1">
      <alignment horizontal="center" vertical="center" wrapText="1"/>
    </xf>
    <xf numFmtId="164" fontId="15" fillId="0" borderId="48" xfId="0" applyNumberFormat="1" applyFont="1" applyFill="1" applyBorder="1" applyAlignment="1">
      <alignment horizontal="center" vertical="center"/>
    </xf>
    <xf numFmtId="164" fontId="15" fillId="0" borderId="49" xfId="0" applyNumberFormat="1" applyFont="1" applyFill="1" applyBorder="1" applyAlignment="1">
      <alignment horizontal="center" vertical="center"/>
    </xf>
    <xf numFmtId="164" fontId="15" fillId="2" borderId="5" xfId="0" applyNumberFormat="1" applyFont="1" applyFill="1" applyBorder="1" applyAlignment="1">
      <alignment horizontal="center" vertical="center"/>
    </xf>
    <xf numFmtId="0" fontId="7" fillId="0" borderId="17" xfId="0" applyFont="1" applyBorder="1" applyAlignment="1">
      <alignment horizontal="center" vertical="center" wrapText="1"/>
    </xf>
    <xf numFmtId="0" fontId="7" fillId="0" borderId="17" xfId="0" applyFont="1" applyBorder="1" applyAlignment="1">
      <alignment horizontal="justify" vertical="center" wrapText="1"/>
    </xf>
    <xf numFmtId="3" fontId="8" fillId="8" borderId="53" xfId="0" applyNumberFormat="1" applyFont="1" applyFill="1" applyBorder="1" applyAlignment="1">
      <alignment horizontal="center" vertical="center" wrapText="1"/>
    </xf>
    <xf numFmtId="164" fontId="8" fillId="2" borderId="17" xfId="0" applyNumberFormat="1" applyFont="1" applyFill="1" applyBorder="1" applyAlignment="1">
      <alignment horizontal="center" vertical="center" wrapText="1"/>
    </xf>
    <xf numFmtId="3" fontId="8" fillId="8" borderId="54" xfId="0" applyNumberFormat="1" applyFont="1" applyFill="1" applyBorder="1" applyAlignment="1">
      <alignment horizontal="center" vertical="center" wrapText="1"/>
    </xf>
    <xf numFmtId="164" fontId="8" fillId="0" borderId="17" xfId="0" applyNumberFormat="1" applyFont="1" applyBorder="1" applyAlignment="1">
      <alignment horizontal="center" vertical="center" wrapText="1"/>
    </xf>
    <xf numFmtId="0" fontId="7" fillId="0" borderId="31" xfId="0" applyFont="1" applyBorder="1" applyAlignment="1">
      <alignment horizontal="center" vertical="center" wrapText="1"/>
    </xf>
    <xf numFmtId="0" fontId="7" fillId="0" borderId="31" xfId="0" applyFont="1" applyBorder="1" applyAlignment="1">
      <alignment horizontal="justify" vertical="center" wrapText="1"/>
    </xf>
    <xf numFmtId="3" fontId="8" fillId="8" borderId="55" xfId="0" applyNumberFormat="1" applyFont="1" applyFill="1" applyBorder="1" applyAlignment="1">
      <alignment horizontal="center" vertical="center" wrapText="1"/>
    </xf>
    <xf numFmtId="164" fontId="8" fillId="2" borderId="31" xfId="0" applyNumberFormat="1" applyFont="1" applyFill="1" applyBorder="1" applyAlignment="1">
      <alignment horizontal="center" vertical="center" wrapText="1"/>
    </xf>
    <xf numFmtId="164" fontId="8" fillId="0" borderId="31" xfId="0" applyNumberFormat="1"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justify" vertical="center" wrapText="1"/>
    </xf>
    <xf numFmtId="3" fontId="8" fillId="8" borderId="56" xfId="0" applyNumberFormat="1" applyFont="1" applyFill="1" applyBorder="1" applyAlignment="1">
      <alignment horizontal="center" vertical="center" wrapText="1"/>
    </xf>
    <xf numFmtId="164" fontId="8" fillId="2" borderId="36" xfId="0" applyNumberFormat="1" applyFont="1" applyFill="1" applyBorder="1" applyAlignment="1">
      <alignment horizontal="center" vertical="center" wrapText="1"/>
    </xf>
    <xf numFmtId="164" fontId="8" fillId="2" borderId="37" xfId="0" applyNumberFormat="1" applyFont="1" applyFill="1" applyBorder="1" applyAlignment="1">
      <alignment horizontal="center" vertical="center" wrapText="1"/>
    </xf>
    <xf numFmtId="164" fontId="8" fillId="0" borderId="37" xfId="0" applyNumberFormat="1" applyFont="1" applyBorder="1" applyAlignment="1">
      <alignment horizontal="center" vertical="center" wrapText="1"/>
    </xf>
    <xf numFmtId="164" fontId="8" fillId="2" borderId="47" xfId="0" applyNumberFormat="1" applyFont="1" applyFill="1" applyBorder="1" applyAlignment="1">
      <alignment horizontal="center" vertical="center" wrapText="1"/>
    </xf>
    <xf numFmtId="3" fontId="8" fillId="8" borderId="57" xfId="0" applyNumberFormat="1" applyFont="1" applyFill="1" applyBorder="1" applyAlignment="1">
      <alignment horizontal="center" vertical="center" wrapText="1"/>
    </xf>
    <xf numFmtId="164" fontId="8" fillId="2" borderId="58" xfId="0" applyNumberFormat="1" applyFont="1" applyFill="1" applyBorder="1" applyAlignment="1">
      <alignment horizontal="center" vertical="center" wrapText="1"/>
    </xf>
    <xf numFmtId="164" fontId="8" fillId="5" borderId="36" xfId="0" applyNumberFormat="1"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0" fontId="7" fillId="0" borderId="0" xfId="0" applyFont="1" applyBorder="1" applyAlignment="1">
      <alignment horizontal="justify" vertical="center" wrapText="1"/>
    </xf>
    <xf numFmtId="164" fontId="8" fillId="5" borderId="0" xfId="0" applyNumberFormat="1" applyFont="1" applyFill="1" applyBorder="1" applyAlignment="1">
      <alignment horizontal="center" vertical="center" wrapText="1"/>
    </xf>
    <xf numFmtId="0" fontId="0" fillId="2" borderId="0" xfId="0" applyFill="1" applyAlignment="1">
      <alignment horizontal="left" wrapText="1"/>
    </xf>
    <xf numFmtId="0" fontId="6" fillId="2" borderId="0" xfId="0" applyFont="1" applyFill="1" applyAlignment="1">
      <alignment horizontal="left"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0" fillId="2" borderId="27" xfId="0" applyFill="1" applyBorder="1" applyAlignment="1">
      <alignment horizontal="center"/>
    </xf>
    <xf numFmtId="0" fontId="0" fillId="2" borderId="28" xfId="0" applyFill="1" applyBorder="1" applyAlignment="1">
      <alignment horizontal="center" vertical="center"/>
    </xf>
    <xf numFmtId="0" fontId="5" fillId="0" borderId="40" xfId="0" applyFont="1" applyBorder="1" applyAlignment="1">
      <alignment horizontal="left" vertical="top" wrapText="1"/>
    </xf>
    <xf numFmtId="0" fontId="5" fillId="0" borderId="32" xfId="0" applyFont="1" applyBorder="1" applyAlignment="1">
      <alignment horizontal="left" vertical="top" wrapText="1"/>
    </xf>
    <xf numFmtId="0" fontId="5" fillId="0" borderId="41" xfId="0" applyFont="1" applyBorder="1" applyAlignment="1">
      <alignment horizontal="left" vertical="top" wrapText="1"/>
    </xf>
    <xf numFmtId="0" fontId="5" fillId="0" borderId="50" xfId="0" applyFont="1" applyBorder="1" applyAlignment="1">
      <alignment horizontal="left" vertical="top" wrapText="1"/>
    </xf>
    <xf numFmtId="0" fontId="5" fillId="0" borderId="51" xfId="0" applyFont="1" applyBorder="1" applyAlignment="1">
      <alignment horizontal="left" vertical="top" wrapText="1"/>
    </xf>
    <xf numFmtId="0" fontId="5" fillId="0" borderId="52" xfId="0" applyFont="1" applyBorder="1" applyAlignment="1">
      <alignment horizontal="left" vertical="top" wrapText="1"/>
    </xf>
    <xf numFmtId="0" fontId="17" fillId="2" borderId="46" xfId="0" applyFont="1" applyFill="1" applyBorder="1" applyAlignment="1">
      <alignment horizontal="center" vertical="center"/>
    </xf>
    <xf numFmtId="0" fontId="17" fillId="2" borderId="47" xfId="0" applyFont="1" applyFill="1" applyBorder="1" applyAlignment="1">
      <alignment horizontal="center" vertical="center"/>
    </xf>
    <xf numFmtId="0" fontId="14" fillId="0" borderId="0" xfId="0" applyFont="1" applyFill="1" applyAlignment="1">
      <alignment horizontal="right" wrapText="1"/>
    </xf>
    <xf numFmtId="0" fontId="14" fillId="0" borderId="0" xfId="0" applyFont="1" applyFill="1" applyBorder="1" applyAlignment="1">
      <alignment horizontal="right" wrapText="1"/>
    </xf>
    <xf numFmtId="0" fontId="6" fillId="0" borderId="0" xfId="0" applyFont="1" applyAlignment="1">
      <alignment horizontal="left" wrapText="1"/>
    </xf>
    <xf numFmtId="0" fontId="17" fillId="2" borderId="18"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42"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43" xfId="0" applyFont="1" applyFill="1" applyBorder="1" applyAlignment="1">
      <alignment horizontal="center" vertical="center" wrapText="1"/>
    </xf>
    <xf numFmtId="0" fontId="17" fillId="2" borderId="44"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8" fillId="0" borderId="0" xfId="0" applyFont="1" applyFill="1" applyAlignment="1">
      <alignment horizontal="center" wrapText="1"/>
    </xf>
    <xf numFmtId="0" fontId="8" fillId="0" borderId="0" xfId="0" applyFont="1" applyFill="1" applyBorder="1" applyAlignment="1">
      <alignment horizontal="center" wrapText="1"/>
    </xf>
    <xf numFmtId="0" fontId="2" fillId="2" borderId="0" xfId="0" applyFont="1" applyFill="1" applyBorder="1" applyAlignment="1">
      <alignment horizontal="center"/>
    </xf>
    <xf numFmtId="0" fontId="2" fillId="2" borderId="0" xfId="0" applyFont="1" applyFill="1" applyAlignment="1">
      <alignment horizontal="center"/>
    </xf>
    <xf numFmtId="0" fontId="17" fillId="2" borderId="15"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6"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8" fillId="0" borderId="0" xfId="0" applyFont="1" applyBorder="1" applyAlignment="1">
      <alignment horizontal="left" vertical="center"/>
    </xf>
    <xf numFmtId="0" fontId="18" fillId="0" borderId="0" xfId="0" applyFont="1" applyAlignment="1">
      <alignment horizontal="left" vertical="center"/>
    </xf>
    <xf numFmtId="0" fontId="0" fillId="2" borderId="0" xfId="0" applyFill="1" applyAlignment="1">
      <alignment horizontal="center"/>
    </xf>
    <xf numFmtId="49" fontId="0" fillId="0" borderId="0" xfId="0" applyNumberFormat="1" applyFill="1" applyBorder="1" applyAlignment="1">
      <alignment horizontal="left" wrapText="1"/>
    </xf>
    <xf numFmtId="49" fontId="0" fillId="0" borderId="0" xfId="0" applyNumberFormat="1" applyFill="1" applyBorder="1" applyAlignment="1">
      <alignment horizontal="left"/>
    </xf>
    <xf numFmtId="49" fontId="0" fillId="0" borderId="35" xfId="0" applyNumberFormat="1" applyFill="1" applyBorder="1" applyAlignment="1">
      <alignment horizontal="left" wrapText="1"/>
    </xf>
    <xf numFmtId="49" fontId="0" fillId="0" borderId="36" xfId="0" applyNumberFormat="1" applyFill="1" applyBorder="1" applyAlignment="1">
      <alignment horizontal="left" wrapText="1"/>
    </xf>
    <xf numFmtId="49" fontId="0" fillId="0" borderId="37" xfId="0" applyNumberFormat="1" applyFill="1" applyBorder="1" applyAlignment="1">
      <alignment horizontal="left" wrapText="1"/>
    </xf>
    <xf numFmtId="0" fontId="3" fillId="0" borderId="0" xfId="0" applyFont="1" applyBorder="1" applyAlignment="1">
      <alignment horizontal="center" wrapText="1"/>
    </xf>
    <xf numFmtId="0" fontId="2" fillId="0" borderId="33" xfId="0" applyFont="1" applyFill="1" applyBorder="1" applyAlignment="1">
      <alignment horizontal="center"/>
    </xf>
    <xf numFmtId="0" fontId="2" fillId="0" borderId="34" xfId="0" applyFont="1" applyFill="1" applyBorder="1" applyAlignment="1">
      <alignment horizontal="center"/>
    </xf>
    <xf numFmtId="0" fontId="2" fillId="0" borderId="1" xfId="0" applyFont="1" applyFill="1" applyBorder="1" applyAlignment="1">
      <alignment horizontal="center"/>
    </xf>
    <xf numFmtId="0" fontId="0" fillId="0" borderId="33" xfId="0" applyFill="1" applyBorder="1" applyAlignment="1">
      <alignment horizontal="center"/>
    </xf>
    <xf numFmtId="0" fontId="0" fillId="0" borderId="34" xfId="0" applyFill="1" applyBorder="1" applyAlignment="1">
      <alignment horizontal="center"/>
    </xf>
    <xf numFmtId="0" fontId="0" fillId="0" borderId="1" xfId="0" applyFill="1" applyBorder="1" applyAlignment="1">
      <alignment horizontal="center"/>
    </xf>
    <xf numFmtId="0" fontId="2" fillId="0" borderId="33" xfId="0" applyFont="1" applyBorder="1" applyAlignment="1">
      <alignment horizontal="center"/>
    </xf>
    <xf numFmtId="0" fontId="2" fillId="0" borderId="34" xfId="0" applyFont="1" applyBorder="1" applyAlignment="1">
      <alignment horizontal="center"/>
    </xf>
    <xf numFmtId="0" fontId="2" fillId="0" borderId="1" xfId="0" applyFont="1" applyBorder="1" applyAlignment="1">
      <alignment horizontal="center"/>
    </xf>
    <xf numFmtId="0" fontId="2" fillId="0" borderId="9" xfId="0" applyFont="1" applyBorder="1" applyAlignment="1">
      <alignment horizontal="right" vertical="center" textRotation="255"/>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Arkusz2!$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13</xdr:row>
          <xdr:rowOff>0</xdr:rowOff>
        </xdr:from>
        <xdr:to>
          <xdr:col>1</xdr:col>
          <xdr:colOff>3855720</xdr:colOff>
          <xdr:row>13</xdr:row>
          <xdr:rowOff>259080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z niepełnosprawnością intelektualną w stopniu lekkim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14</xdr:row>
          <xdr:rowOff>30480</xdr:rowOff>
        </xdr:from>
        <xdr:to>
          <xdr:col>1</xdr:col>
          <xdr:colOff>3855720</xdr:colOff>
          <xdr:row>14</xdr:row>
          <xdr:rowOff>297180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z niepełnosprawnością intelektualną w stopniu umiarkowanym lub znacznym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15</xdr:row>
          <xdr:rowOff>0</xdr:rowOff>
        </xdr:from>
        <xdr:to>
          <xdr:col>1</xdr:col>
          <xdr:colOff>3855720</xdr:colOff>
          <xdr:row>15</xdr:row>
          <xdr:rowOff>259080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niesłyszących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16</xdr:row>
          <xdr:rowOff>30480</xdr:rowOff>
        </xdr:from>
        <xdr:to>
          <xdr:col>1</xdr:col>
          <xdr:colOff>3855720</xdr:colOff>
          <xdr:row>16</xdr:row>
          <xdr:rowOff>289560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słabosłyszących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17</xdr:row>
          <xdr:rowOff>22860</xdr:rowOff>
        </xdr:from>
        <xdr:to>
          <xdr:col>1</xdr:col>
          <xdr:colOff>3855720</xdr:colOff>
          <xdr:row>17</xdr:row>
          <xdr:rowOff>274320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z autyzmem, w tym z zespołem Aspergera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18</xdr:row>
          <xdr:rowOff>22860</xdr:rowOff>
        </xdr:from>
        <xdr:to>
          <xdr:col>6</xdr:col>
          <xdr:colOff>457200</xdr:colOff>
          <xdr:row>18</xdr:row>
          <xdr:rowOff>342900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słabowidzącyh, o których mowa w art. 55 ust. 6 pkt 1 ustawy z dnia 27 października 2017 r. o finansowaniu zadań oświatowych (Dz. U. z 2025 r. poz. 439 i 1792 oraz z 2026 r. poz. 34 i 319), zwanej dalej „ustawą”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19</xdr:row>
          <xdr:rowOff>30480</xdr:rowOff>
        </xdr:from>
        <xdr:to>
          <xdr:col>1</xdr:col>
          <xdr:colOff>3848100</xdr:colOff>
          <xdr:row>19</xdr:row>
          <xdr:rowOff>289560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słabowidzących, o których mowa w art. 55 ust. 6 pkt 2 ustawy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20</xdr:row>
          <xdr:rowOff>22860</xdr:rowOff>
        </xdr:from>
        <xdr:to>
          <xdr:col>1</xdr:col>
          <xdr:colOff>3848100</xdr:colOff>
          <xdr:row>20</xdr:row>
          <xdr:rowOff>274320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niewidomych, o których mowa w art. 55 ust. 6 pkt 1 ustawy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20</xdr:row>
          <xdr:rowOff>297180</xdr:rowOff>
        </xdr:from>
        <xdr:to>
          <xdr:col>1</xdr:col>
          <xdr:colOff>3848100</xdr:colOff>
          <xdr:row>22</xdr:row>
          <xdr:rowOff>68580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niewidomych, o których mowa w art. 55 ust. 6 pkt 3 ustawy</a:t>
              </a:r>
            </a:p>
          </xdr:txBody>
        </xdr:sp>
        <xdr:clientData/>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82"/>
  <sheetViews>
    <sheetView tabSelected="1" zoomScaleNormal="100" workbookViewId="0">
      <selection activeCell="A13" sqref="A13:F21"/>
    </sheetView>
  </sheetViews>
  <sheetFormatPr defaultRowHeight="13.8" x14ac:dyDescent="0.25"/>
  <cols>
    <col min="1" max="1" width="7" customWidth="1"/>
    <col min="2" max="2" width="69.44140625" customWidth="1"/>
    <col min="3" max="3" width="19.109375" customWidth="1"/>
    <col min="4" max="11" width="16.44140625" customWidth="1"/>
    <col min="12" max="22" width="9.109375" style="71"/>
  </cols>
  <sheetData>
    <row r="1" spans="1:22" ht="14.4" x14ac:dyDescent="0.3">
      <c r="A1" s="1"/>
      <c r="B1" s="1"/>
      <c r="C1" s="1"/>
      <c r="D1" s="1"/>
      <c r="E1" s="1"/>
      <c r="F1" s="1"/>
      <c r="G1" s="1"/>
      <c r="H1" s="1"/>
      <c r="I1" s="1"/>
      <c r="J1" s="1"/>
      <c r="K1" s="2" t="s">
        <v>0</v>
      </c>
    </row>
    <row r="2" spans="1:22" s="99" customFormat="1" x14ac:dyDescent="0.25">
      <c r="A2" s="200"/>
      <c r="B2" s="200"/>
      <c r="C2" s="200"/>
      <c r="D2" s="97"/>
      <c r="E2" s="201"/>
      <c r="F2" s="201"/>
      <c r="G2" s="201"/>
      <c r="H2" s="201"/>
      <c r="I2" s="201"/>
      <c r="J2" s="201"/>
      <c r="K2" s="201"/>
      <c r="L2" s="98"/>
      <c r="M2" s="98"/>
      <c r="N2" s="98"/>
      <c r="O2" s="98"/>
      <c r="P2" s="98"/>
      <c r="Q2" s="98"/>
      <c r="R2" s="98"/>
      <c r="S2" s="98"/>
      <c r="T2" s="98"/>
      <c r="U2" s="98"/>
      <c r="V2" s="98"/>
    </row>
    <row r="3" spans="1:22" ht="15" thickBot="1" x14ac:dyDescent="0.35">
      <c r="A3" s="86" t="s">
        <v>238</v>
      </c>
      <c r="B3" s="71"/>
      <c r="C3" s="71"/>
      <c r="D3" s="71"/>
      <c r="E3" s="86" t="s">
        <v>1</v>
      </c>
      <c r="F3" s="71"/>
      <c r="G3" s="71"/>
      <c r="H3" s="71"/>
      <c r="I3" s="71"/>
      <c r="J3" s="71"/>
      <c r="K3" s="71"/>
    </row>
    <row r="4" spans="1:22" ht="15" thickBot="1" x14ac:dyDescent="0.35">
      <c r="A4" s="206"/>
      <c r="B4" s="207"/>
      <c r="C4" s="208"/>
      <c r="D4" s="71"/>
      <c r="E4" s="206"/>
      <c r="F4" s="207"/>
      <c r="G4" s="207"/>
      <c r="H4" s="207"/>
      <c r="I4" s="208"/>
      <c r="J4" s="71"/>
      <c r="K4" s="71"/>
    </row>
    <row r="5" spans="1:22" ht="15" thickBot="1" x14ac:dyDescent="0.35">
      <c r="A5" s="87" t="s">
        <v>2</v>
      </c>
      <c r="B5" s="71"/>
      <c r="C5" s="71"/>
      <c r="D5" s="71"/>
      <c r="E5" s="86" t="s">
        <v>3</v>
      </c>
      <c r="F5" s="71"/>
      <c r="G5" s="71"/>
      <c r="H5" s="71"/>
      <c r="I5" s="71"/>
      <c r="J5" s="71"/>
      <c r="K5" s="71"/>
    </row>
    <row r="6" spans="1:22" ht="14.4" thickBot="1" x14ac:dyDescent="0.3">
      <c r="A6" s="202"/>
      <c r="B6" s="203"/>
      <c r="C6" s="204"/>
      <c r="D6" s="71"/>
      <c r="E6" s="209"/>
      <c r="F6" s="210"/>
      <c r="G6" s="210"/>
      <c r="H6" s="210"/>
      <c r="I6" s="211"/>
      <c r="J6" s="71"/>
      <c r="K6" s="71"/>
    </row>
    <row r="7" spans="1:22" ht="15" thickBot="1" x14ac:dyDescent="0.35">
      <c r="A7" s="3" t="s">
        <v>4</v>
      </c>
      <c r="B7" s="1"/>
      <c r="C7" s="1"/>
      <c r="D7" s="1"/>
      <c r="E7" s="1"/>
      <c r="F7" s="1"/>
      <c r="G7" s="1"/>
      <c r="H7" s="1"/>
      <c r="I7" s="1"/>
      <c r="J7" s="1"/>
      <c r="K7" s="1"/>
    </row>
    <row r="8" spans="1:22" ht="15" thickBot="1" x14ac:dyDescent="0.35">
      <c r="A8" s="212"/>
      <c r="B8" s="213"/>
      <c r="C8" s="214"/>
      <c r="D8" s="1"/>
      <c r="E8" s="1"/>
      <c r="F8" s="1"/>
      <c r="G8" s="1"/>
      <c r="H8" s="1"/>
      <c r="I8" s="1"/>
      <c r="J8" s="1"/>
      <c r="K8" s="1"/>
    </row>
    <row r="9" spans="1:22" x14ac:dyDescent="0.25">
      <c r="A9" s="1"/>
      <c r="B9" s="1"/>
      <c r="C9" s="1"/>
      <c r="D9" s="1"/>
      <c r="E9" s="1"/>
      <c r="F9" s="1"/>
      <c r="G9" s="1"/>
      <c r="H9" s="1"/>
      <c r="I9" s="1"/>
      <c r="J9" s="1"/>
      <c r="K9" s="1"/>
    </row>
    <row r="10" spans="1:22" ht="39" customHeight="1" x14ac:dyDescent="0.35">
      <c r="A10" s="205" t="s">
        <v>214</v>
      </c>
      <c r="B10" s="205"/>
      <c r="C10" s="205"/>
      <c r="D10" s="205"/>
      <c r="E10" s="205"/>
      <c r="F10" s="205"/>
      <c r="G10" s="205"/>
      <c r="H10" s="205"/>
      <c r="I10" s="205"/>
      <c r="J10" s="205"/>
      <c r="K10" s="205"/>
      <c r="L10" s="72"/>
      <c r="M10" s="72"/>
      <c r="N10" s="72"/>
      <c r="O10" s="72"/>
      <c r="P10" s="72"/>
      <c r="Q10" s="72"/>
    </row>
    <row r="11" spans="1:22" x14ac:dyDescent="0.25">
      <c r="A11" s="1"/>
      <c r="B11" s="1"/>
      <c r="C11" s="1"/>
      <c r="D11" s="1"/>
      <c r="E11" s="1"/>
      <c r="F11" s="1"/>
      <c r="G11" s="1"/>
      <c r="H11" s="1"/>
      <c r="I11" s="1"/>
      <c r="J11" s="1"/>
      <c r="K11" s="1"/>
    </row>
    <row r="12" spans="1:22" ht="16.5" customHeight="1" x14ac:dyDescent="0.3">
      <c r="A12" s="1"/>
      <c r="B12" s="100" t="s">
        <v>168</v>
      </c>
      <c r="K12" s="1"/>
    </row>
    <row r="13" spans="1:22" ht="15" customHeight="1" x14ac:dyDescent="0.25">
      <c r="A13" s="199"/>
      <c r="B13" s="199"/>
      <c r="C13" s="199"/>
      <c r="D13" s="199"/>
      <c r="E13" s="199"/>
      <c r="F13" s="199"/>
      <c r="G13" s="1"/>
      <c r="H13" s="1"/>
      <c r="I13" s="1"/>
      <c r="J13" s="1"/>
      <c r="K13" s="1"/>
    </row>
    <row r="14" spans="1:22" ht="24" customHeight="1" x14ac:dyDescent="0.25">
      <c r="A14" s="199"/>
      <c r="B14" s="199"/>
      <c r="C14" s="199"/>
      <c r="D14" s="199"/>
      <c r="E14" s="199"/>
      <c r="F14" s="199"/>
      <c r="G14" s="1"/>
      <c r="H14" s="1"/>
      <c r="I14" s="1"/>
      <c r="J14" s="1"/>
      <c r="K14" s="1"/>
    </row>
    <row r="15" spans="1:22" ht="24" customHeight="1" x14ac:dyDescent="0.25">
      <c r="A15" s="199"/>
      <c r="B15" s="199"/>
      <c r="C15" s="199"/>
      <c r="D15" s="199"/>
      <c r="E15" s="199"/>
      <c r="F15" s="199"/>
      <c r="G15" s="1"/>
      <c r="H15" s="1"/>
      <c r="I15" s="1"/>
      <c r="J15" s="1"/>
      <c r="K15" s="1"/>
    </row>
    <row r="16" spans="1:22" ht="24" customHeight="1" x14ac:dyDescent="0.25">
      <c r="A16" s="199"/>
      <c r="B16" s="199"/>
      <c r="C16" s="199"/>
      <c r="D16" s="199"/>
      <c r="E16" s="199"/>
      <c r="F16" s="199"/>
      <c r="G16" s="1"/>
      <c r="H16" s="1"/>
      <c r="I16" s="1"/>
      <c r="J16" s="1"/>
      <c r="K16" s="1"/>
    </row>
    <row r="17" spans="1:11" ht="24" customHeight="1" x14ac:dyDescent="0.25">
      <c r="A17" s="199"/>
      <c r="B17" s="199"/>
      <c r="C17" s="199"/>
      <c r="D17" s="199"/>
      <c r="E17" s="199"/>
      <c r="F17" s="199"/>
      <c r="G17" s="1"/>
      <c r="H17" s="1"/>
      <c r="I17" s="1"/>
      <c r="J17" s="1"/>
      <c r="K17" s="1"/>
    </row>
    <row r="18" spans="1:11" ht="24" customHeight="1" x14ac:dyDescent="0.25">
      <c r="A18" s="199"/>
      <c r="B18" s="199"/>
      <c r="C18" s="199"/>
      <c r="D18" s="199"/>
      <c r="E18" s="199"/>
      <c r="F18" s="199"/>
      <c r="G18" s="4"/>
      <c r="H18" s="1"/>
      <c r="I18" s="1"/>
      <c r="J18" s="1"/>
      <c r="K18" s="1"/>
    </row>
    <row r="19" spans="1:11" ht="29.25" customHeight="1" x14ac:dyDescent="0.25">
      <c r="A19" s="199"/>
      <c r="B19" s="199"/>
      <c r="C19" s="199"/>
      <c r="D19" s="199"/>
      <c r="E19" s="199"/>
      <c r="F19" s="199"/>
      <c r="G19" s="96"/>
      <c r="H19" s="1"/>
      <c r="I19" s="1"/>
      <c r="J19" s="1"/>
      <c r="K19" s="1"/>
    </row>
    <row r="20" spans="1:11" ht="24" customHeight="1" x14ac:dyDescent="0.25">
      <c r="A20" s="199"/>
      <c r="B20" s="199"/>
      <c r="C20" s="199"/>
      <c r="D20" s="199"/>
      <c r="E20" s="199"/>
      <c r="F20" s="199"/>
      <c r="G20" s="1"/>
      <c r="H20" s="1"/>
      <c r="I20" s="1"/>
      <c r="J20" s="1"/>
      <c r="K20" s="1"/>
    </row>
    <row r="21" spans="1:11" ht="24" customHeight="1" x14ac:dyDescent="0.25">
      <c r="A21" s="199"/>
      <c r="B21" s="199"/>
      <c r="C21" s="199"/>
      <c r="D21" s="199"/>
      <c r="E21" s="199"/>
      <c r="F21" s="199"/>
      <c r="G21" s="1"/>
      <c r="H21" s="1"/>
      <c r="I21" s="1"/>
      <c r="J21" s="1"/>
      <c r="K21" s="1"/>
    </row>
    <row r="22" spans="1:11" ht="14.4" x14ac:dyDescent="0.3">
      <c r="A22" s="190"/>
      <c r="B22" s="191"/>
      <c r="C22" s="1"/>
      <c r="D22" s="1"/>
      <c r="E22" s="1"/>
      <c r="F22" s="1"/>
      <c r="G22" s="1"/>
      <c r="H22" s="1"/>
      <c r="I22" s="1"/>
      <c r="J22" s="1"/>
      <c r="K22" s="1"/>
    </row>
    <row r="23" spans="1:11" ht="15" thickBot="1" x14ac:dyDescent="0.35">
      <c r="A23" s="112"/>
      <c r="B23" s="113"/>
      <c r="C23" s="1"/>
      <c r="D23" s="1"/>
      <c r="E23" s="1"/>
      <c r="F23" s="1"/>
      <c r="G23" s="1"/>
      <c r="H23" s="1"/>
      <c r="I23" s="1"/>
      <c r="J23" s="1"/>
      <c r="K23" s="1"/>
    </row>
    <row r="24" spans="1:11" ht="15" thickBot="1" x14ac:dyDescent="0.35">
      <c r="A24" s="112"/>
      <c r="B24" s="113"/>
      <c r="C24" s="1"/>
      <c r="D24" s="1"/>
      <c r="E24" s="88"/>
      <c r="F24" s="197" t="s">
        <v>215</v>
      </c>
      <c r="G24" s="198"/>
      <c r="H24" s="198"/>
      <c r="I24" s="198"/>
      <c r="J24" s="198"/>
      <c r="K24" s="197"/>
    </row>
    <row r="25" spans="1:11" ht="15" thickBot="1" x14ac:dyDescent="0.35">
      <c r="A25" s="112"/>
      <c r="B25" s="113"/>
      <c r="C25" s="1"/>
      <c r="D25" s="1"/>
      <c r="E25" s="89"/>
      <c r="F25" s="106" t="s">
        <v>165</v>
      </c>
      <c r="G25" s="106"/>
      <c r="H25" s="106"/>
      <c r="I25" s="106"/>
      <c r="J25" s="90"/>
      <c r="K25" s="91"/>
    </row>
    <row r="26" spans="1:11" ht="14.4" x14ac:dyDescent="0.3">
      <c r="A26" s="112"/>
      <c r="B26" s="113"/>
      <c r="C26" s="1"/>
      <c r="E26" s="1"/>
      <c r="F26" s="1"/>
      <c r="G26" s="1"/>
      <c r="H26" s="1"/>
      <c r="I26" s="1"/>
      <c r="J26" s="1"/>
      <c r="K26" s="1"/>
    </row>
    <row r="27" spans="1:11" ht="14.4" x14ac:dyDescent="0.3">
      <c r="A27" s="112"/>
      <c r="B27" s="113"/>
      <c r="C27" s="1"/>
      <c r="D27" s="105" t="s">
        <v>196</v>
      </c>
      <c r="E27" s="105"/>
      <c r="F27" s="105"/>
      <c r="G27" s="105"/>
      <c r="H27" s="1"/>
      <c r="I27" s="1"/>
      <c r="J27" s="1"/>
      <c r="K27" s="1"/>
    </row>
    <row r="28" spans="1:11" ht="14.4" x14ac:dyDescent="0.3">
      <c r="A28" s="112"/>
      <c r="B28" s="113"/>
      <c r="C28" s="1"/>
      <c r="D28" s="1"/>
      <c r="E28" s="1"/>
      <c r="F28" s="1"/>
      <c r="G28" s="1"/>
      <c r="H28" s="1"/>
      <c r="I28" s="1"/>
      <c r="J28" s="1"/>
      <c r="K28" s="1"/>
    </row>
    <row r="29" spans="1:11" ht="14.4" x14ac:dyDescent="0.3">
      <c r="A29" s="5"/>
      <c r="B29" s="5"/>
      <c r="K29" s="1"/>
    </row>
    <row r="30" spans="1:11" x14ac:dyDescent="0.25">
      <c r="A30" s="6" t="s">
        <v>6</v>
      </c>
      <c r="B30" s="7" t="s">
        <v>7</v>
      </c>
      <c r="C30" s="1"/>
      <c r="D30" s="1"/>
      <c r="E30" s="1"/>
      <c r="F30" s="1"/>
      <c r="G30" s="1"/>
      <c r="H30" s="1"/>
      <c r="I30" s="1"/>
      <c r="J30" s="1"/>
      <c r="K30" s="1"/>
    </row>
    <row r="31" spans="1:11" x14ac:dyDescent="0.25">
      <c r="A31" s="6"/>
      <c r="B31" s="7"/>
      <c r="C31" s="1"/>
      <c r="D31" s="1"/>
      <c r="E31" s="1"/>
      <c r="F31" s="1"/>
      <c r="G31" s="1"/>
      <c r="H31" s="1"/>
      <c r="I31" s="1"/>
      <c r="J31" s="1"/>
      <c r="K31" s="1"/>
    </row>
    <row r="32" spans="1:11" ht="32.25" customHeight="1" x14ac:dyDescent="0.3">
      <c r="A32" s="177" t="s">
        <v>8</v>
      </c>
      <c r="B32" s="177"/>
      <c r="C32" s="177"/>
      <c r="D32" s="177"/>
      <c r="E32" s="177"/>
      <c r="F32" s="177"/>
      <c r="G32" s="177"/>
      <c r="H32" s="177"/>
      <c r="I32" s="177"/>
      <c r="J32" s="177"/>
      <c r="K32" s="177"/>
    </row>
    <row r="33" spans="1:11" x14ac:dyDescent="0.25">
      <c r="A33" s="1"/>
      <c r="B33" s="1"/>
      <c r="C33" s="1"/>
      <c r="D33" s="1"/>
      <c r="E33" s="1"/>
      <c r="F33" s="1"/>
      <c r="G33" s="1"/>
      <c r="H33" s="1"/>
      <c r="I33" s="1"/>
      <c r="J33" s="1"/>
      <c r="K33" s="1"/>
    </row>
    <row r="34" spans="1:11" ht="30" customHeight="1" x14ac:dyDescent="0.25">
      <c r="A34" s="192" t="s">
        <v>9</v>
      </c>
      <c r="B34" s="193" t="s">
        <v>155</v>
      </c>
      <c r="C34" s="194" t="s">
        <v>166</v>
      </c>
      <c r="D34" s="195"/>
      <c r="E34" s="195"/>
      <c r="F34" s="195"/>
      <c r="G34" s="195"/>
      <c r="H34" s="195"/>
      <c r="I34" s="195"/>
      <c r="J34" s="196"/>
      <c r="K34" s="193" t="s">
        <v>11</v>
      </c>
    </row>
    <row r="35" spans="1:11" ht="15.75" customHeight="1" x14ac:dyDescent="0.25">
      <c r="A35" s="192"/>
      <c r="B35" s="181"/>
      <c r="C35" s="92" t="s">
        <v>156</v>
      </c>
      <c r="D35" s="92" t="s">
        <v>157</v>
      </c>
      <c r="E35" s="92" t="s">
        <v>158</v>
      </c>
      <c r="F35" s="92" t="s">
        <v>159</v>
      </c>
      <c r="G35" s="92" t="s">
        <v>160</v>
      </c>
      <c r="H35" s="92" t="s">
        <v>161</v>
      </c>
      <c r="I35" s="92" t="s">
        <v>162</v>
      </c>
      <c r="J35" s="93" t="s">
        <v>163</v>
      </c>
      <c r="K35" s="181"/>
    </row>
    <row r="36" spans="1:11" x14ac:dyDescent="0.25">
      <c r="A36" s="68">
        <v>1</v>
      </c>
      <c r="B36" s="68">
        <v>2</v>
      </c>
      <c r="C36" s="68">
        <v>3</v>
      </c>
      <c r="D36" s="68">
        <v>4</v>
      </c>
      <c r="E36" s="68">
        <v>5</v>
      </c>
      <c r="F36" s="68">
        <v>6</v>
      </c>
      <c r="G36" s="68">
        <v>7</v>
      </c>
      <c r="H36" s="68">
        <v>8</v>
      </c>
      <c r="I36" s="68">
        <v>9</v>
      </c>
      <c r="J36" s="68">
        <v>10</v>
      </c>
      <c r="K36" s="68">
        <v>11</v>
      </c>
    </row>
    <row r="37" spans="1:11" x14ac:dyDescent="0.25">
      <c r="A37" s="68">
        <v>1</v>
      </c>
      <c r="B37" s="70" t="s">
        <v>169</v>
      </c>
      <c r="C37" s="101"/>
      <c r="D37" s="73"/>
      <c r="E37" s="73"/>
      <c r="F37" s="101"/>
      <c r="G37" s="82"/>
      <c r="H37" s="82"/>
      <c r="I37" s="101"/>
      <c r="J37" s="108"/>
      <c r="K37" s="109"/>
    </row>
    <row r="38" spans="1:11" ht="185.4" customHeight="1" x14ac:dyDescent="0.25">
      <c r="A38" s="68">
        <v>2</v>
      </c>
      <c r="B38" s="70" t="s">
        <v>216</v>
      </c>
      <c r="C38" s="82"/>
      <c r="D38" s="101"/>
      <c r="E38" s="101"/>
      <c r="F38" s="82"/>
      <c r="G38" s="101"/>
      <c r="H38" s="101"/>
      <c r="I38" s="82"/>
      <c r="J38" s="110"/>
      <c r="K38" s="109"/>
    </row>
    <row r="39" spans="1:11" ht="20.399999999999999" customHeight="1" x14ac:dyDescent="0.25">
      <c r="A39" s="68">
        <v>3</v>
      </c>
      <c r="B39" s="69" t="s">
        <v>170</v>
      </c>
      <c r="C39" s="82"/>
      <c r="D39" s="101"/>
      <c r="E39" s="101"/>
      <c r="F39" s="82"/>
      <c r="G39" s="101"/>
      <c r="H39" s="101"/>
      <c r="I39" s="82"/>
      <c r="J39" s="110"/>
      <c r="K39" s="109"/>
    </row>
    <row r="40" spans="1:11" ht="76.8" customHeight="1" x14ac:dyDescent="0.25">
      <c r="A40" s="68">
        <v>4</v>
      </c>
      <c r="B40" s="70" t="s">
        <v>217</v>
      </c>
      <c r="C40" s="82"/>
      <c r="D40" s="101"/>
      <c r="E40" s="101"/>
      <c r="F40" s="82"/>
      <c r="G40" s="101"/>
      <c r="H40" s="101"/>
      <c r="I40" s="82"/>
      <c r="J40" s="110"/>
      <c r="K40" s="109"/>
    </row>
    <row r="41" spans="1:11" ht="48" x14ac:dyDescent="0.25">
      <c r="A41" s="68">
        <v>5</v>
      </c>
      <c r="B41" s="70" t="s">
        <v>171</v>
      </c>
      <c r="C41" s="82"/>
      <c r="D41" s="101"/>
      <c r="E41" s="101"/>
      <c r="F41" s="82"/>
      <c r="G41" s="101"/>
      <c r="H41" s="101"/>
      <c r="I41" s="82"/>
      <c r="J41" s="110"/>
      <c r="K41" s="109"/>
    </row>
    <row r="42" spans="1:11" ht="72" x14ac:dyDescent="0.25">
      <c r="A42" s="68">
        <v>6</v>
      </c>
      <c r="B42" s="70" t="s">
        <v>172</v>
      </c>
      <c r="C42" s="83">
        <f>C37*Arkusz2!C9</f>
        <v>0</v>
      </c>
      <c r="D42" s="82"/>
      <c r="E42" s="82"/>
      <c r="F42" s="82"/>
      <c r="G42" s="82"/>
      <c r="H42" s="82"/>
      <c r="I42" s="82"/>
      <c r="J42" s="108"/>
      <c r="K42" s="84">
        <f>SUM(C42:J42)</f>
        <v>0</v>
      </c>
    </row>
    <row r="43" spans="1:11" ht="67.8" customHeight="1" x14ac:dyDescent="0.25">
      <c r="A43" s="68" t="s">
        <v>19</v>
      </c>
      <c r="B43" s="102" t="s">
        <v>218</v>
      </c>
      <c r="C43" s="82"/>
      <c r="D43" s="82"/>
      <c r="E43" s="82"/>
      <c r="F43" s="83">
        <f>F37*Arkusz2!F9</f>
        <v>0</v>
      </c>
      <c r="G43" s="82"/>
      <c r="H43" s="82"/>
      <c r="I43" s="83">
        <f>I37*Arkusz2!I9</f>
        <v>0</v>
      </c>
      <c r="J43" s="108"/>
      <c r="K43" s="84">
        <f t="shared" ref="K43:K50" si="0">SUM(C43:J43)</f>
        <v>0</v>
      </c>
    </row>
    <row r="44" spans="1:11" ht="63.6" customHeight="1" x14ac:dyDescent="0.25">
      <c r="A44" s="68">
        <v>8</v>
      </c>
      <c r="B44" s="70" t="s">
        <v>173</v>
      </c>
      <c r="C44" s="82"/>
      <c r="D44" s="83">
        <f>D38*Arkusz2!D9</f>
        <v>0</v>
      </c>
      <c r="E44" s="83">
        <f>E38*Arkusz2!E9</f>
        <v>0</v>
      </c>
      <c r="F44" s="82"/>
      <c r="G44" s="82"/>
      <c r="H44" s="82"/>
      <c r="I44" s="82"/>
      <c r="J44" s="108"/>
      <c r="K44" s="84">
        <f t="shared" si="0"/>
        <v>0</v>
      </c>
    </row>
    <row r="45" spans="1:11" ht="72" x14ac:dyDescent="0.25">
      <c r="A45" s="68" t="s">
        <v>20</v>
      </c>
      <c r="B45" s="70" t="s">
        <v>219</v>
      </c>
      <c r="C45" s="82"/>
      <c r="D45" s="82"/>
      <c r="E45" s="82"/>
      <c r="F45" s="82"/>
      <c r="G45" s="83">
        <f>G38*Arkusz2!G9</f>
        <v>0</v>
      </c>
      <c r="H45" s="83">
        <f>H38*Arkusz2!H9</f>
        <v>0</v>
      </c>
      <c r="I45" s="82"/>
      <c r="J45" s="111">
        <f>J38*Arkusz2!J9</f>
        <v>0</v>
      </c>
      <c r="K45" s="84">
        <f t="shared" si="0"/>
        <v>0</v>
      </c>
    </row>
    <row r="46" spans="1:11" ht="72.599999999999994" thickBot="1" x14ac:dyDescent="0.3">
      <c r="A46" s="136">
        <v>10</v>
      </c>
      <c r="B46" s="137" t="s">
        <v>174</v>
      </c>
      <c r="C46" s="138"/>
      <c r="D46" s="139">
        <f>D39*Arkusz2!D9</f>
        <v>0</v>
      </c>
      <c r="E46" s="139">
        <f>E39*Arkusz2!E9</f>
        <v>0</v>
      </c>
      <c r="F46" s="138"/>
      <c r="G46" s="138"/>
      <c r="H46" s="138"/>
      <c r="I46" s="138"/>
      <c r="J46" s="140"/>
      <c r="K46" s="141">
        <f t="shared" si="0"/>
        <v>0</v>
      </c>
    </row>
    <row r="47" spans="1:11" ht="72.599999999999994" thickBot="1" x14ac:dyDescent="0.3">
      <c r="A47" s="147" t="s">
        <v>21</v>
      </c>
      <c r="B47" s="148" t="s">
        <v>220</v>
      </c>
      <c r="C47" s="149"/>
      <c r="D47" s="149"/>
      <c r="E47" s="149"/>
      <c r="F47" s="149"/>
      <c r="G47" s="150">
        <f>G39*Arkusz2!G9</f>
        <v>0</v>
      </c>
      <c r="H47" s="150">
        <f>H39*Arkusz2!H9</f>
        <v>0</v>
      </c>
      <c r="I47" s="149"/>
      <c r="J47" s="151">
        <f>J39*Arkusz2!J9</f>
        <v>0</v>
      </c>
      <c r="K47" s="152">
        <f>SUM(C47:J47)</f>
        <v>0</v>
      </c>
    </row>
    <row r="48" spans="1:11" ht="72.599999999999994" thickBot="1" x14ac:dyDescent="0.3">
      <c r="A48" s="147">
        <v>12</v>
      </c>
      <c r="B48" s="148" t="s">
        <v>175</v>
      </c>
      <c r="C48" s="149"/>
      <c r="D48" s="150">
        <f>D40*Arkusz2!D9</f>
        <v>0</v>
      </c>
      <c r="E48" s="150">
        <f>E40*Arkusz2!E9</f>
        <v>0</v>
      </c>
      <c r="F48" s="149"/>
      <c r="G48" s="149"/>
      <c r="H48" s="149"/>
      <c r="I48" s="149"/>
      <c r="J48" s="154"/>
      <c r="K48" s="152">
        <f t="shared" si="0"/>
        <v>0</v>
      </c>
    </row>
    <row r="49" spans="1:22" ht="72" x14ac:dyDescent="0.25">
      <c r="A49" s="142">
        <v>13</v>
      </c>
      <c r="B49" s="143" t="s">
        <v>221</v>
      </c>
      <c r="C49" s="144"/>
      <c r="D49" s="144"/>
      <c r="E49" s="144"/>
      <c r="F49" s="144"/>
      <c r="G49" s="145">
        <f>G40*Arkusz2!G9</f>
        <v>0</v>
      </c>
      <c r="H49" s="145">
        <f>H40*Arkusz2!H9</f>
        <v>0</v>
      </c>
      <c r="I49" s="144"/>
      <c r="J49" s="153">
        <f>J40*Arkusz2!J9</f>
        <v>0</v>
      </c>
      <c r="K49" s="146">
        <f t="shared" si="0"/>
        <v>0</v>
      </c>
    </row>
    <row r="50" spans="1:22" ht="96.6" thickBot="1" x14ac:dyDescent="0.3">
      <c r="A50" s="136">
        <v>14</v>
      </c>
      <c r="B50" s="137" t="s">
        <v>222</v>
      </c>
      <c r="C50" s="138"/>
      <c r="D50" s="139">
        <f>D41*Arkusz2!D9</f>
        <v>0</v>
      </c>
      <c r="E50" s="139">
        <f>E41*Arkusz2!E9</f>
        <v>0</v>
      </c>
      <c r="F50" s="138"/>
      <c r="G50" s="139">
        <f>G41*Arkusz2!G9</f>
        <v>0</v>
      </c>
      <c r="H50" s="139">
        <f>H41*Arkusz2!H9</f>
        <v>0</v>
      </c>
      <c r="I50" s="138"/>
      <c r="J50" s="155">
        <f>J41*Arkusz2!J9</f>
        <v>0</v>
      </c>
      <c r="K50" s="141">
        <f t="shared" si="0"/>
        <v>0</v>
      </c>
    </row>
    <row r="51" spans="1:22" ht="24.6" thickBot="1" x14ac:dyDescent="0.3">
      <c r="A51" s="147">
        <v>15</v>
      </c>
      <c r="B51" s="148" t="s">
        <v>176</v>
      </c>
      <c r="C51" s="156">
        <f>SUM(C42:C50)</f>
        <v>0</v>
      </c>
      <c r="D51" s="156">
        <f t="shared" ref="D51:J51" si="1">SUM(D42:D50)</f>
        <v>0</v>
      </c>
      <c r="E51" s="156">
        <f t="shared" si="1"/>
        <v>0</v>
      </c>
      <c r="F51" s="156">
        <f t="shared" si="1"/>
        <v>0</v>
      </c>
      <c r="G51" s="156">
        <f t="shared" si="1"/>
        <v>0</v>
      </c>
      <c r="H51" s="156">
        <f t="shared" si="1"/>
        <v>0</v>
      </c>
      <c r="I51" s="156">
        <f t="shared" si="1"/>
        <v>0</v>
      </c>
      <c r="J51" s="156">
        <f t="shared" si="1"/>
        <v>0</v>
      </c>
      <c r="K51" s="157">
        <f>SUM(K42:K50)</f>
        <v>0</v>
      </c>
    </row>
    <row r="52" spans="1:22" x14ac:dyDescent="0.25">
      <c r="A52" s="130"/>
      <c r="B52" s="158"/>
      <c r="C52" s="159"/>
      <c r="D52" s="159"/>
      <c r="E52" s="159"/>
      <c r="F52" s="159"/>
      <c r="G52" s="159"/>
      <c r="H52" s="159"/>
      <c r="I52" s="159"/>
      <c r="J52" s="159"/>
      <c r="K52" s="159"/>
    </row>
    <row r="53" spans="1:22" ht="14.4" thickBot="1" x14ac:dyDescent="0.3">
      <c r="A53" s="1"/>
      <c r="B53" s="1"/>
      <c r="C53" s="1"/>
      <c r="D53" s="1"/>
      <c r="E53" s="1"/>
      <c r="F53" s="1"/>
      <c r="G53" s="1"/>
      <c r="H53" s="1"/>
      <c r="I53" s="1"/>
      <c r="J53" s="1"/>
      <c r="K53" s="1"/>
    </row>
    <row r="54" spans="1:22" ht="26.25" customHeight="1" thickBot="1" x14ac:dyDescent="0.3">
      <c r="A54" s="23"/>
      <c r="B54" s="188" t="s">
        <v>223</v>
      </c>
      <c r="C54" s="188"/>
      <c r="D54" s="188"/>
      <c r="E54" s="188"/>
      <c r="F54" s="188"/>
      <c r="G54" s="189"/>
      <c r="H54" s="119">
        <f>K51</f>
        <v>0</v>
      </c>
      <c r="I54" s="1"/>
      <c r="J54" s="1"/>
      <c r="K54" s="1"/>
    </row>
    <row r="55" spans="1:22" ht="15" customHeight="1" x14ac:dyDescent="0.25">
      <c r="A55" s="23"/>
      <c r="B55" s="1"/>
      <c r="C55" s="1"/>
      <c r="D55" s="1"/>
      <c r="E55" s="1"/>
      <c r="F55" s="1"/>
      <c r="G55" s="1"/>
      <c r="H55" s="1"/>
      <c r="I55" s="1"/>
      <c r="J55" s="1"/>
      <c r="K55" s="1"/>
    </row>
    <row r="56" spans="1:22" ht="38.25" customHeight="1" x14ac:dyDescent="0.25">
      <c r="A56" s="185" t="s">
        <v>167</v>
      </c>
      <c r="B56" s="186"/>
      <c r="C56" s="186"/>
      <c r="D56" s="186"/>
      <c r="E56" s="186"/>
      <c r="F56" s="186"/>
      <c r="G56" s="186"/>
      <c r="H56" s="186"/>
      <c r="I56" s="186"/>
      <c r="J56" s="186"/>
      <c r="K56" s="187"/>
    </row>
    <row r="57" spans="1:22" ht="14.4" customHeight="1" x14ac:dyDescent="0.25">
      <c r="A57" s="185" t="s">
        <v>164</v>
      </c>
      <c r="B57" s="186"/>
      <c r="C57" s="186"/>
      <c r="D57" s="186"/>
      <c r="E57" s="186"/>
      <c r="F57" s="186"/>
      <c r="G57" s="186"/>
      <c r="H57" s="186"/>
      <c r="I57" s="186"/>
      <c r="J57" s="186"/>
      <c r="K57" s="187"/>
      <c r="V57"/>
    </row>
    <row r="58" spans="1:22" ht="41.4" customHeight="1" x14ac:dyDescent="0.25">
      <c r="A58" s="185" t="s">
        <v>201</v>
      </c>
      <c r="B58" s="186"/>
      <c r="C58" s="186"/>
      <c r="D58" s="186"/>
      <c r="E58" s="186"/>
      <c r="F58" s="186"/>
      <c r="G58" s="186"/>
      <c r="H58" s="186"/>
      <c r="I58" s="186"/>
      <c r="J58" s="186"/>
      <c r="K58" s="187"/>
    </row>
    <row r="59" spans="1:22" ht="39.75" customHeight="1" x14ac:dyDescent="0.25">
      <c r="A59" s="185" t="s">
        <v>202</v>
      </c>
      <c r="B59" s="186"/>
      <c r="C59" s="186"/>
      <c r="D59" s="186"/>
      <c r="E59" s="186"/>
      <c r="F59" s="186"/>
      <c r="G59" s="186"/>
      <c r="H59" s="186"/>
      <c r="I59" s="186"/>
      <c r="J59" s="186"/>
      <c r="K59" s="187"/>
    </row>
    <row r="60" spans="1:22" ht="39" customHeight="1" x14ac:dyDescent="0.25">
      <c r="A60" s="185" t="s">
        <v>203</v>
      </c>
      <c r="B60" s="186"/>
      <c r="C60" s="186"/>
      <c r="D60" s="186"/>
      <c r="E60" s="186"/>
      <c r="F60" s="186"/>
      <c r="G60" s="186"/>
      <c r="H60" s="186"/>
      <c r="I60" s="186"/>
      <c r="J60" s="186"/>
      <c r="K60" s="187"/>
    </row>
    <row r="61" spans="1:22" ht="29.25" customHeight="1" x14ac:dyDescent="0.25">
      <c r="A61" s="185" t="s">
        <v>204</v>
      </c>
      <c r="B61" s="186"/>
      <c r="C61" s="186"/>
      <c r="D61" s="186"/>
      <c r="E61" s="186"/>
      <c r="F61" s="186"/>
      <c r="G61" s="186"/>
      <c r="H61" s="186"/>
      <c r="I61" s="186"/>
      <c r="J61" s="186"/>
      <c r="K61" s="187"/>
    </row>
    <row r="62" spans="1:22" x14ac:dyDescent="0.25">
      <c r="A62" s="1"/>
      <c r="B62" s="24"/>
      <c r="C62" s="24"/>
      <c r="D62" s="1"/>
      <c r="E62" s="1"/>
      <c r="F62" s="1"/>
      <c r="G62" s="1"/>
      <c r="H62" s="1"/>
      <c r="I62" s="1"/>
      <c r="J62" s="1"/>
      <c r="K62" s="1"/>
    </row>
    <row r="63" spans="1:22" ht="15.6" x14ac:dyDescent="0.3">
      <c r="A63" s="25" t="s">
        <v>224</v>
      </c>
      <c r="B63" s="26"/>
      <c r="C63" s="24"/>
      <c r="D63" s="1"/>
      <c r="E63" s="1"/>
      <c r="F63" s="1"/>
      <c r="G63" s="1"/>
      <c r="H63" s="1"/>
      <c r="I63" s="1"/>
      <c r="J63" s="1"/>
      <c r="K63" s="1"/>
    </row>
    <row r="64" spans="1:22" ht="14.4" thickBot="1" x14ac:dyDescent="0.3">
      <c r="A64" s="26"/>
      <c r="B64" s="24"/>
      <c r="C64" s="24"/>
      <c r="D64" s="1"/>
      <c r="E64" s="1"/>
      <c r="F64" s="1"/>
      <c r="G64" s="1"/>
      <c r="H64" s="1"/>
      <c r="I64" s="1"/>
      <c r="J64" s="1"/>
      <c r="K64" s="1"/>
    </row>
    <row r="65" spans="1:11" ht="24" customHeight="1" x14ac:dyDescent="0.25">
      <c r="A65" s="178" t="s">
        <v>9</v>
      </c>
      <c r="B65" s="180" t="s">
        <v>155</v>
      </c>
      <c r="C65" s="182" t="s">
        <v>166</v>
      </c>
      <c r="D65" s="183"/>
      <c r="E65" s="183"/>
      <c r="F65" s="183"/>
      <c r="G65" s="183"/>
      <c r="H65" s="183"/>
      <c r="I65" s="183"/>
      <c r="J65" s="184"/>
      <c r="K65" s="173" t="s">
        <v>11</v>
      </c>
    </row>
    <row r="66" spans="1:11" ht="14.25" customHeight="1" x14ac:dyDescent="0.25">
      <c r="A66" s="179"/>
      <c r="B66" s="181"/>
      <c r="C66" s="114" t="s">
        <v>156</v>
      </c>
      <c r="D66" s="114" t="s">
        <v>157</v>
      </c>
      <c r="E66" s="114" t="s">
        <v>158</v>
      </c>
      <c r="F66" s="114" t="s">
        <v>159</v>
      </c>
      <c r="G66" s="114" t="s">
        <v>160</v>
      </c>
      <c r="H66" s="114" t="s">
        <v>161</v>
      </c>
      <c r="I66" s="114" t="s">
        <v>162</v>
      </c>
      <c r="J66" s="93" t="s">
        <v>163</v>
      </c>
      <c r="K66" s="174"/>
    </row>
    <row r="67" spans="1:11" x14ac:dyDescent="0.25">
      <c r="A67" s="120">
        <v>1</v>
      </c>
      <c r="B67" s="68">
        <v>2</v>
      </c>
      <c r="C67" s="68">
        <v>3</v>
      </c>
      <c r="D67" s="68">
        <v>4</v>
      </c>
      <c r="E67" s="68">
        <v>5</v>
      </c>
      <c r="F67" s="68">
        <v>6</v>
      </c>
      <c r="G67" s="68">
        <v>7</v>
      </c>
      <c r="H67" s="68">
        <v>8</v>
      </c>
      <c r="I67" s="68">
        <v>9</v>
      </c>
      <c r="J67" s="68">
        <v>10</v>
      </c>
      <c r="K67" s="121">
        <v>11</v>
      </c>
    </row>
    <row r="68" spans="1:11" x14ac:dyDescent="0.25">
      <c r="A68" s="120">
        <v>1</v>
      </c>
      <c r="B68" s="70" t="s">
        <v>177</v>
      </c>
      <c r="C68" s="75"/>
      <c r="D68" s="75"/>
      <c r="E68" s="75"/>
      <c r="F68" s="75"/>
      <c r="G68" s="75"/>
      <c r="H68" s="75"/>
      <c r="I68" s="75"/>
      <c r="J68" s="75"/>
      <c r="K68" s="103"/>
    </row>
    <row r="69" spans="1:11" ht="60.6" thickBot="1" x14ac:dyDescent="0.3">
      <c r="A69" s="122">
        <v>2</v>
      </c>
      <c r="B69" s="123" t="s">
        <v>225</v>
      </c>
      <c r="C69" s="124">
        <f>C68*Arkusz2!K9</f>
        <v>0</v>
      </c>
      <c r="D69" s="125">
        <f>D68*Arkusz2!L9</f>
        <v>0</v>
      </c>
      <c r="E69" s="125">
        <f>E68*Arkusz2!M9</f>
        <v>0</v>
      </c>
      <c r="F69" s="124">
        <f>F68*Arkusz2!N9</f>
        <v>0</v>
      </c>
      <c r="G69" s="125">
        <f>G68*Arkusz2!O9</f>
        <v>0</v>
      </c>
      <c r="H69" s="125">
        <f>H68*Arkusz2!P9</f>
        <v>0</v>
      </c>
      <c r="I69" s="125">
        <f>I68*Arkusz2!Q9</f>
        <v>0</v>
      </c>
      <c r="J69" s="125">
        <f>J68*Arkusz2!R9</f>
        <v>0</v>
      </c>
      <c r="K69" s="126">
        <f>SUM(C69:J69)</f>
        <v>0</v>
      </c>
    </row>
    <row r="70" spans="1:11" ht="21" customHeight="1" thickBot="1" x14ac:dyDescent="0.3">
      <c r="A70" s="1"/>
      <c r="B70" s="1"/>
      <c r="C70" s="1"/>
      <c r="D70" s="1"/>
      <c r="E70" s="1"/>
      <c r="F70" s="1"/>
      <c r="G70" s="1"/>
      <c r="I70" s="1"/>
      <c r="J70" s="1"/>
      <c r="K70" s="1"/>
    </row>
    <row r="71" spans="1:11" ht="25.5" customHeight="1" thickBot="1" x14ac:dyDescent="0.3">
      <c r="A71" s="1"/>
      <c r="B71" s="175" t="s">
        <v>226</v>
      </c>
      <c r="C71" s="175"/>
      <c r="D71" s="175"/>
      <c r="E71" s="175"/>
      <c r="F71" s="175"/>
      <c r="G71" s="176"/>
      <c r="H71" s="119">
        <f>K69</f>
        <v>0</v>
      </c>
      <c r="I71" s="1"/>
      <c r="J71" s="1"/>
      <c r="K71" s="1"/>
    </row>
    <row r="72" spans="1:11" ht="19.8" customHeight="1" x14ac:dyDescent="0.25">
      <c r="A72" s="1"/>
      <c r="B72" s="115"/>
      <c r="C72" s="115"/>
      <c r="D72" s="115"/>
      <c r="E72" s="115"/>
      <c r="F72" s="115"/>
      <c r="G72" s="116"/>
      <c r="H72" s="127"/>
      <c r="I72" s="1"/>
      <c r="J72" s="1"/>
      <c r="K72" s="1"/>
    </row>
    <row r="73" spans="1:11" ht="18.600000000000001" customHeight="1" x14ac:dyDescent="0.25">
      <c r="A73" s="1"/>
      <c r="B73" s="1"/>
      <c r="C73" s="1"/>
      <c r="D73" s="1"/>
      <c r="E73" s="1"/>
      <c r="F73" s="1"/>
      <c r="G73" s="1"/>
      <c r="H73" s="1"/>
      <c r="I73" s="1"/>
      <c r="J73" s="1"/>
      <c r="K73" s="1"/>
    </row>
    <row r="74" spans="1:11" ht="38.25" customHeight="1" x14ac:dyDescent="0.3">
      <c r="A74" s="177" t="s">
        <v>178</v>
      </c>
      <c r="B74" s="177"/>
      <c r="C74" s="177"/>
      <c r="D74" s="177"/>
      <c r="E74" s="177"/>
      <c r="F74" s="177"/>
      <c r="G74" s="177"/>
      <c r="H74" s="177"/>
      <c r="I74" s="177"/>
      <c r="J74" s="177"/>
      <c r="K74" s="177"/>
    </row>
    <row r="75" spans="1:11" ht="14.4" thickBot="1" x14ac:dyDescent="0.3">
      <c r="A75" s="1"/>
      <c r="B75" s="1"/>
      <c r="C75" s="1"/>
      <c r="D75" s="1"/>
      <c r="E75" s="1"/>
      <c r="F75" s="1"/>
      <c r="G75" s="1"/>
      <c r="H75" s="1"/>
      <c r="I75" s="1"/>
      <c r="J75" s="1"/>
      <c r="K75" s="1"/>
    </row>
    <row r="76" spans="1:11" ht="15.75" customHeight="1" x14ac:dyDescent="0.25">
      <c r="A76" s="178" t="s">
        <v>9</v>
      </c>
      <c r="B76" s="180" t="s">
        <v>155</v>
      </c>
      <c r="C76" s="182" t="s">
        <v>166</v>
      </c>
      <c r="D76" s="183"/>
      <c r="E76" s="183"/>
      <c r="F76" s="183"/>
      <c r="G76" s="183"/>
      <c r="H76" s="183"/>
      <c r="I76" s="183"/>
      <c r="J76" s="184"/>
      <c r="K76" s="173" t="s">
        <v>11</v>
      </c>
    </row>
    <row r="77" spans="1:11" ht="15.75" customHeight="1" x14ac:dyDescent="0.25">
      <c r="A77" s="179"/>
      <c r="B77" s="181"/>
      <c r="C77" s="114" t="s">
        <v>156</v>
      </c>
      <c r="D77" s="114" t="s">
        <v>157</v>
      </c>
      <c r="E77" s="114" t="s">
        <v>158</v>
      </c>
      <c r="F77" s="114" t="s">
        <v>159</v>
      </c>
      <c r="G77" s="114" t="s">
        <v>160</v>
      </c>
      <c r="H77" s="114" t="s">
        <v>161</v>
      </c>
      <c r="I77" s="114" t="s">
        <v>162</v>
      </c>
      <c r="J77" s="93" t="s">
        <v>163</v>
      </c>
      <c r="K77" s="174"/>
    </row>
    <row r="78" spans="1:11" ht="18.75" customHeight="1" x14ac:dyDescent="0.25">
      <c r="A78" s="120">
        <v>1</v>
      </c>
      <c r="B78" s="68">
        <v>2</v>
      </c>
      <c r="C78" s="68">
        <v>3</v>
      </c>
      <c r="D78" s="68">
        <v>4</v>
      </c>
      <c r="E78" s="68">
        <v>5</v>
      </c>
      <c r="F78" s="68">
        <v>6</v>
      </c>
      <c r="G78" s="68">
        <v>7</v>
      </c>
      <c r="H78" s="68">
        <v>8</v>
      </c>
      <c r="I78" s="68">
        <v>9</v>
      </c>
      <c r="J78" s="68">
        <v>10</v>
      </c>
      <c r="K78" s="121">
        <v>11</v>
      </c>
    </row>
    <row r="79" spans="1:11" ht="84" x14ac:dyDescent="0.25">
      <c r="A79" s="120">
        <v>1</v>
      </c>
      <c r="B79" s="70" t="s">
        <v>227</v>
      </c>
      <c r="C79" s="75"/>
      <c r="D79" s="75"/>
      <c r="E79" s="75"/>
      <c r="F79" s="75"/>
      <c r="G79" s="75"/>
      <c r="H79" s="75"/>
      <c r="I79" s="75"/>
      <c r="J79" s="75"/>
      <c r="K79" s="103"/>
    </row>
    <row r="80" spans="1:11" ht="75.599999999999994" customHeight="1" x14ac:dyDescent="0.25">
      <c r="A80" s="120">
        <v>2</v>
      </c>
      <c r="B80" s="70" t="s">
        <v>228</v>
      </c>
      <c r="C80" s="75"/>
      <c r="D80" s="75"/>
      <c r="E80" s="75"/>
      <c r="F80" s="75"/>
      <c r="G80" s="75"/>
      <c r="H80" s="75"/>
      <c r="I80" s="75"/>
      <c r="J80" s="75"/>
      <c r="K80" s="103"/>
    </row>
    <row r="81" spans="1:11" ht="40.799999999999997" customHeight="1" x14ac:dyDescent="0.25">
      <c r="A81" s="120">
        <v>3</v>
      </c>
      <c r="B81" s="70" t="s">
        <v>179</v>
      </c>
      <c r="C81" s="75"/>
      <c r="D81" s="75"/>
      <c r="E81" s="75"/>
      <c r="F81" s="75"/>
      <c r="G81" s="75"/>
      <c r="H81" s="75"/>
      <c r="I81" s="75"/>
      <c r="J81" s="75"/>
      <c r="K81" s="103"/>
    </row>
    <row r="82" spans="1:11" ht="40.799999999999997" customHeight="1" x14ac:dyDescent="0.25">
      <c r="A82" s="120">
        <v>4</v>
      </c>
      <c r="B82" s="70" t="s">
        <v>180</v>
      </c>
      <c r="C82" s="75"/>
      <c r="D82" s="75"/>
      <c r="E82" s="75"/>
      <c r="F82" s="75"/>
      <c r="G82" s="75"/>
      <c r="H82" s="75"/>
      <c r="I82" s="75"/>
      <c r="J82" s="75"/>
      <c r="K82" s="103"/>
    </row>
    <row r="83" spans="1:11" ht="52.8" customHeight="1" x14ac:dyDescent="0.25">
      <c r="A83" s="120">
        <v>5</v>
      </c>
      <c r="B83" s="70" t="s">
        <v>181</v>
      </c>
      <c r="C83" s="85"/>
      <c r="D83" s="85"/>
      <c r="E83" s="85"/>
      <c r="F83" s="75"/>
      <c r="G83" s="75"/>
      <c r="H83" s="85"/>
      <c r="I83" s="75"/>
      <c r="J83" s="75"/>
      <c r="K83" s="103"/>
    </row>
    <row r="84" spans="1:11" ht="49.2" customHeight="1" x14ac:dyDescent="0.25">
      <c r="A84" s="120">
        <v>6</v>
      </c>
      <c r="B84" s="70" t="s">
        <v>229</v>
      </c>
      <c r="C84" s="75"/>
      <c r="D84" s="75"/>
      <c r="E84" s="75"/>
      <c r="F84" s="75"/>
      <c r="G84" s="75"/>
      <c r="H84" s="75"/>
      <c r="I84" s="75"/>
      <c r="J84" s="75"/>
      <c r="K84" s="103"/>
    </row>
    <row r="85" spans="1:11" ht="48.6" customHeight="1" x14ac:dyDescent="0.25">
      <c r="A85" s="120">
        <v>7</v>
      </c>
      <c r="B85" s="70" t="s">
        <v>182</v>
      </c>
      <c r="C85" s="75"/>
      <c r="D85" s="75"/>
      <c r="E85" s="75"/>
      <c r="F85" s="75"/>
      <c r="G85" s="75"/>
      <c r="H85" s="75"/>
      <c r="I85" s="75"/>
      <c r="J85" s="75"/>
      <c r="K85" s="103"/>
    </row>
    <row r="86" spans="1:11" ht="43.2" customHeight="1" x14ac:dyDescent="0.25">
      <c r="A86" s="120">
        <v>8</v>
      </c>
      <c r="B86" s="70" t="s">
        <v>230</v>
      </c>
      <c r="C86" s="75"/>
      <c r="D86" s="75"/>
      <c r="E86" s="75"/>
      <c r="F86" s="75"/>
      <c r="G86" s="75"/>
      <c r="H86" s="75"/>
      <c r="I86" s="75"/>
      <c r="J86" s="75"/>
      <c r="K86" s="103"/>
    </row>
    <row r="87" spans="1:11" ht="45" customHeight="1" x14ac:dyDescent="0.25">
      <c r="A87" s="120">
        <v>9</v>
      </c>
      <c r="B87" s="70" t="s">
        <v>231</v>
      </c>
      <c r="C87" s="75"/>
      <c r="D87" s="75"/>
      <c r="E87" s="75"/>
      <c r="F87" s="75"/>
      <c r="G87" s="75"/>
      <c r="H87" s="75"/>
      <c r="I87" s="75"/>
      <c r="J87" s="75"/>
      <c r="K87" s="103"/>
    </row>
    <row r="88" spans="1:11" ht="75.599999999999994" customHeight="1" x14ac:dyDescent="0.25">
      <c r="A88" s="120">
        <v>10</v>
      </c>
      <c r="B88" s="70" t="s">
        <v>183</v>
      </c>
      <c r="C88" s="75"/>
      <c r="D88" s="75"/>
      <c r="E88" s="75"/>
      <c r="F88" s="85"/>
      <c r="G88" s="85"/>
      <c r="H88" s="85"/>
      <c r="I88" s="85"/>
      <c r="J88" s="85"/>
      <c r="K88" s="104">
        <f t="shared" ref="K88:K98" si="2">SUM(C88:J88)</f>
        <v>0</v>
      </c>
    </row>
    <row r="89" spans="1:11" ht="78" customHeight="1" x14ac:dyDescent="0.25">
      <c r="A89" s="120">
        <v>11</v>
      </c>
      <c r="B89" s="70" t="s">
        <v>184</v>
      </c>
      <c r="C89" s="75"/>
      <c r="D89" s="75"/>
      <c r="E89" s="75"/>
      <c r="F89" s="85"/>
      <c r="G89" s="85"/>
      <c r="H89" s="85"/>
      <c r="I89" s="85"/>
      <c r="J89" s="85"/>
      <c r="K89" s="104">
        <f t="shared" si="2"/>
        <v>0</v>
      </c>
    </row>
    <row r="90" spans="1:11" ht="77.400000000000006" customHeight="1" x14ac:dyDescent="0.25">
      <c r="A90" s="120">
        <v>12</v>
      </c>
      <c r="B90" s="70" t="s">
        <v>185</v>
      </c>
      <c r="C90" s="85"/>
      <c r="D90" s="85"/>
      <c r="E90" s="85"/>
      <c r="F90" s="75"/>
      <c r="G90" s="75"/>
      <c r="H90" s="75"/>
      <c r="I90" s="75"/>
      <c r="J90" s="75"/>
      <c r="K90" s="104">
        <f t="shared" si="2"/>
        <v>0</v>
      </c>
    </row>
    <row r="91" spans="1:11" ht="78.599999999999994" customHeight="1" x14ac:dyDescent="0.25">
      <c r="A91" s="120">
        <v>13</v>
      </c>
      <c r="B91" s="70" t="s">
        <v>186</v>
      </c>
      <c r="C91" s="85"/>
      <c r="D91" s="85"/>
      <c r="E91" s="85"/>
      <c r="F91" s="75"/>
      <c r="G91" s="75"/>
      <c r="H91" s="75"/>
      <c r="I91" s="75"/>
      <c r="J91" s="75"/>
      <c r="K91" s="104">
        <f t="shared" si="2"/>
        <v>0</v>
      </c>
    </row>
    <row r="92" spans="1:11" ht="60" x14ac:dyDescent="0.25">
      <c r="A92" s="120">
        <v>14</v>
      </c>
      <c r="B92" s="70" t="s">
        <v>187</v>
      </c>
      <c r="C92" s="75"/>
      <c r="D92" s="75"/>
      <c r="E92" s="75"/>
      <c r="F92" s="75"/>
      <c r="G92" s="75"/>
      <c r="H92" s="75"/>
      <c r="I92" s="75"/>
      <c r="J92" s="75"/>
      <c r="K92" s="104">
        <f t="shared" si="2"/>
        <v>0</v>
      </c>
    </row>
    <row r="93" spans="1:11" ht="64.8" customHeight="1" x14ac:dyDescent="0.25">
      <c r="A93" s="120">
        <v>15</v>
      </c>
      <c r="B93" s="70" t="s">
        <v>188</v>
      </c>
      <c r="C93" s="75"/>
      <c r="D93" s="75"/>
      <c r="E93" s="75"/>
      <c r="F93" s="75"/>
      <c r="G93" s="75"/>
      <c r="H93" s="75"/>
      <c r="I93" s="75"/>
      <c r="J93" s="75"/>
      <c r="K93" s="104">
        <f t="shared" si="2"/>
        <v>0</v>
      </c>
    </row>
    <row r="94" spans="1:11" ht="60" x14ac:dyDescent="0.25">
      <c r="A94" s="120">
        <v>16</v>
      </c>
      <c r="B94" s="70" t="s">
        <v>189</v>
      </c>
      <c r="C94" s="85"/>
      <c r="D94" s="85"/>
      <c r="E94" s="85"/>
      <c r="F94" s="75"/>
      <c r="G94" s="75"/>
      <c r="H94" s="85"/>
      <c r="I94" s="75"/>
      <c r="J94" s="75"/>
      <c r="K94" s="104">
        <f>SUM(C94:J94)</f>
        <v>0</v>
      </c>
    </row>
    <row r="95" spans="1:11" ht="102" customHeight="1" x14ac:dyDescent="0.25">
      <c r="A95" s="120">
        <v>17</v>
      </c>
      <c r="B95" s="70" t="s">
        <v>190</v>
      </c>
      <c r="C95" s="75"/>
      <c r="D95" s="75"/>
      <c r="E95" s="75"/>
      <c r="F95" s="75"/>
      <c r="G95" s="75"/>
      <c r="H95" s="75"/>
      <c r="I95" s="75"/>
      <c r="J95" s="75"/>
      <c r="K95" s="104">
        <f>SUM(C95:J95)</f>
        <v>0</v>
      </c>
    </row>
    <row r="96" spans="1:11" ht="99.6" customHeight="1" x14ac:dyDescent="0.25">
      <c r="A96" s="120">
        <v>18</v>
      </c>
      <c r="B96" s="70" t="s">
        <v>191</v>
      </c>
      <c r="C96" s="75"/>
      <c r="D96" s="75"/>
      <c r="E96" s="75"/>
      <c r="F96" s="75"/>
      <c r="G96" s="75"/>
      <c r="H96" s="75"/>
      <c r="I96" s="75"/>
      <c r="J96" s="75"/>
      <c r="K96" s="104">
        <f t="shared" si="2"/>
        <v>0</v>
      </c>
    </row>
    <row r="97" spans="1:12" ht="75" customHeight="1" x14ac:dyDescent="0.25">
      <c r="A97" s="120">
        <v>19</v>
      </c>
      <c r="B97" s="70" t="s">
        <v>192</v>
      </c>
      <c r="C97" s="75"/>
      <c r="D97" s="75"/>
      <c r="E97" s="75"/>
      <c r="F97" s="75"/>
      <c r="G97" s="75"/>
      <c r="H97" s="75"/>
      <c r="I97" s="75"/>
      <c r="J97" s="75"/>
      <c r="K97" s="104">
        <f>SUM(C97:J97)</f>
        <v>0</v>
      </c>
    </row>
    <row r="98" spans="1:12" ht="73.8" customHeight="1" x14ac:dyDescent="0.25">
      <c r="A98" s="120">
        <v>20</v>
      </c>
      <c r="B98" s="70" t="s">
        <v>193</v>
      </c>
      <c r="C98" s="75"/>
      <c r="D98" s="75"/>
      <c r="E98" s="75"/>
      <c r="F98" s="75"/>
      <c r="G98" s="75"/>
      <c r="H98" s="75"/>
      <c r="I98" s="75"/>
      <c r="J98" s="75"/>
      <c r="K98" s="104">
        <f t="shared" si="2"/>
        <v>0</v>
      </c>
    </row>
    <row r="99" spans="1:12" ht="18.600000000000001" customHeight="1" thickBot="1" x14ac:dyDescent="0.3">
      <c r="A99" s="122">
        <v>21</v>
      </c>
      <c r="B99" s="128" t="s">
        <v>194</v>
      </c>
      <c r="C99" s="129">
        <f>SUM(C88:C98)</f>
        <v>0</v>
      </c>
      <c r="D99" s="129">
        <f t="shared" ref="D99:I99" si="3">SUM(D88:D98)</f>
        <v>0</v>
      </c>
      <c r="E99" s="129">
        <f t="shared" si="3"/>
        <v>0</v>
      </c>
      <c r="F99" s="129">
        <f t="shared" si="3"/>
        <v>0</v>
      </c>
      <c r="G99" s="129">
        <f t="shared" si="3"/>
        <v>0</v>
      </c>
      <c r="H99" s="129">
        <f t="shared" si="3"/>
        <v>0</v>
      </c>
      <c r="I99" s="129">
        <f t="shared" si="3"/>
        <v>0</v>
      </c>
      <c r="J99" s="129">
        <f>SUM(J88:J98)</f>
        <v>0</v>
      </c>
      <c r="K99" s="126">
        <f>SUM(K88:K98)</f>
        <v>0</v>
      </c>
    </row>
    <row r="100" spans="1:12" ht="18.600000000000001" customHeight="1" x14ac:dyDescent="0.25">
      <c r="A100" s="130"/>
      <c r="B100" s="131"/>
      <c r="C100" s="132"/>
      <c r="D100" s="132"/>
      <c r="E100" s="132"/>
      <c r="F100" s="132"/>
      <c r="G100" s="132"/>
      <c r="H100" s="132"/>
      <c r="I100" s="132"/>
      <c r="J100" s="132"/>
      <c r="K100" s="132"/>
    </row>
    <row r="101" spans="1:12" x14ac:dyDescent="0.25">
      <c r="A101" s="23"/>
      <c r="B101" s="1"/>
      <c r="C101" s="1"/>
      <c r="D101" s="1"/>
      <c r="E101" s="1"/>
      <c r="F101" s="1"/>
      <c r="G101" s="1"/>
      <c r="H101" s="1"/>
      <c r="I101" s="1"/>
      <c r="J101" s="1"/>
      <c r="K101" s="1"/>
    </row>
    <row r="102" spans="1:12" ht="28.5" customHeight="1" x14ac:dyDescent="0.25">
      <c r="A102" s="27" t="s">
        <v>46</v>
      </c>
      <c r="B102" s="162" t="s">
        <v>205</v>
      </c>
      <c r="C102" s="163"/>
      <c r="D102" s="163"/>
      <c r="E102" s="163"/>
      <c r="F102" s="163"/>
      <c r="G102" s="163"/>
      <c r="H102" s="163"/>
      <c r="I102" s="163"/>
      <c r="J102" s="163"/>
      <c r="K102" s="164"/>
    </row>
    <row r="103" spans="1:12" ht="27.75" customHeight="1" x14ac:dyDescent="0.25">
      <c r="A103" s="27" t="s">
        <v>47</v>
      </c>
      <c r="B103" s="162" t="s">
        <v>206</v>
      </c>
      <c r="C103" s="163"/>
      <c r="D103" s="163"/>
      <c r="E103" s="163"/>
      <c r="F103" s="163"/>
      <c r="G103" s="163"/>
      <c r="H103" s="163"/>
      <c r="I103" s="163"/>
      <c r="J103" s="163"/>
      <c r="K103" s="164"/>
    </row>
    <row r="104" spans="1:12" ht="27.75" customHeight="1" x14ac:dyDescent="0.25">
      <c r="A104" s="27" t="s">
        <v>48</v>
      </c>
      <c r="B104" s="162" t="s">
        <v>207</v>
      </c>
      <c r="C104" s="163"/>
      <c r="D104" s="163"/>
      <c r="E104" s="163"/>
      <c r="F104" s="163"/>
      <c r="G104" s="163"/>
      <c r="H104" s="163"/>
      <c r="I104" s="163"/>
      <c r="J104" s="163"/>
      <c r="K104" s="164"/>
    </row>
    <row r="105" spans="1:12" ht="26.25" customHeight="1" x14ac:dyDescent="0.25">
      <c r="A105" s="27" t="s">
        <v>49</v>
      </c>
      <c r="B105" s="162" t="s">
        <v>208</v>
      </c>
      <c r="C105" s="163"/>
      <c r="D105" s="163"/>
      <c r="E105" s="163"/>
      <c r="F105" s="163"/>
      <c r="G105" s="163"/>
      <c r="H105" s="163"/>
      <c r="I105" s="163"/>
      <c r="J105" s="163"/>
      <c r="K105" s="164"/>
    </row>
    <row r="106" spans="1:12" ht="28.2" customHeight="1" x14ac:dyDescent="0.25">
      <c r="A106" s="27" t="s">
        <v>50</v>
      </c>
      <c r="B106" s="162" t="s">
        <v>209</v>
      </c>
      <c r="C106" s="163"/>
      <c r="D106" s="163"/>
      <c r="E106" s="163"/>
      <c r="F106" s="163"/>
      <c r="G106" s="163"/>
      <c r="H106" s="163"/>
      <c r="I106" s="163"/>
      <c r="J106" s="163"/>
      <c r="K106" s="164"/>
    </row>
    <row r="107" spans="1:12" ht="37.200000000000003" customHeight="1" x14ac:dyDescent="0.25">
      <c r="A107" s="27" t="s">
        <v>210</v>
      </c>
      <c r="B107" s="162" t="s">
        <v>211</v>
      </c>
      <c r="C107" s="163"/>
      <c r="D107" s="163"/>
      <c r="E107" s="163"/>
      <c r="F107" s="163"/>
      <c r="G107" s="163"/>
      <c r="H107" s="163"/>
      <c r="I107" s="163"/>
      <c r="J107" s="163"/>
      <c r="K107" s="164"/>
    </row>
    <row r="108" spans="1:12" ht="35.4" customHeight="1" x14ac:dyDescent="0.25">
      <c r="A108" s="27" t="s">
        <v>212</v>
      </c>
      <c r="B108" s="167" t="s">
        <v>213</v>
      </c>
      <c r="C108" s="168"/>
      <c r="D108" s="168"/>
      <c r="E108" s="168"/>
      <c r="F108" s="168"/>
      <c r="G108" s="168"/>
      <c r="H108" s="168"/>
      <c r="I108" s="168"/>
      <c r="J108" s="168"/>
      <c r="K108" s="169"/>
    </row>
    <row r="109" spans="1:12" ht="37.200000000000003" customHeight="1" x14ac:dyDescent="0.25">
      <c r="A109" s="27" t="s">
        <v>232</v>
      </c>
      <c r="B109" s="167" t="s">
        <v>234</v>
      </c>
      <c r="C109" s="168"/>
      <c r="D109" s="168"/>
      <c r="E109" s="168"/>
      <c r="F109" s="168"/>
      <c r="G109" s="168"/>
      <c r="H109" s="168"/>
      <c r="I109" s="168"/>
      <c r="J109" s="168"/>
      <c r="K109" s="169"/>
      <c r="L109" s="98"/>
    </row>
    <row r="110" spans="1:12" ht="37.799999999999997" customHeight="1" x14ac:dyDescent="0.25">
      <c r="A110" s="27" t="s">
        <v>233</v>
      </c>
      <c r="B110" s="170" t="s">
        <v>235</v>
      </c>
      <c r="C110" s="171"/>
      <c r="D110" s="171"/>
      <c r="E110" s="171"/>
      <c r="F110" s="171"/>
      <c r="G110" s="171"/>
      <c r="H110" s="171"/>
      <c r="I110" s="171"/>
      <c r="J110" s="171"/>
      <c r="K110" s="172"/>
      <c r="L110" s="98"/>
    </row>
    <row r="111" spans="1:12" ht="31.8" customHeight="1" x14ac:dyDescent="0.25">
      <c r="A111" s="27"/>
      <c r="B111" s="118"/>
      <c r="C111" s="118"/>
      <c r="D111" s="118"/>
      <c r="E111" s="118"/>
      <c r="F111" s="118"/>
      <c r="G111" s="118"/>
      <c r="H111" s="118"/>
      <c r="I111" s="118"/>
      <c r="J111" s="118"/>
      <c r="K111" s="118"/>
      <c r="L111" s="98"/>
    </row>
    <row r="112" spans="1:12" ht="33.75" customHeight="1" x14ac:dyDescent="0.3">
      <c r="A112" s="161" t="s">
        <v>22</v>
      </c>
      <c r="B112" s="161"/>
      <c r="C112" s="161"/>
      <c r="D112" s="161"/>
      <c r="E112" s="161"/>
      <c r="F112" s="161"/>
      <c r="G112" s="161"/>
      <c r="H112" s="161"/>
      <c r="I112" s="161"/>
      <c r="J112" s="161"/>
      <c r="K112" s="1"/>
    </row>
    <row r="113" spans="1:11" ht="16.2" customHeight="1" x14ac:dyDescent="0.3">
      <c r="A113" s="117"/>
      <c r="B113" s="117"/>
      <c r="C113" s="117"/>
      <c r="D113" s="117"/>
      <c r="E113" s="117"/>
      <c r="F113" s="117"/>
      <c r="G113" s="117"/>
      <c r="H113" s="117"/>
      <c r="I113" s="117"/>
      <c r="J113" s="117"/>
      <c r="K113" s="1"/>
    </row>
    <row r="114" spans="1:11" ht="14.4" thickBot="1" x14ac:dyDescent="0.3">
      <c r="A114" s="1"/>
      <c r="B114" s="1"/>
      <c r="C114" s="1"/>
      <c r="D114" s="1"/>
      <c r="E114" s="1"/>
      <c r="F114" s="1"/>
      <c r="G114" s="1"/>
      <c r="H114" s="1"/>
      <c r="I114" s="1"/>
      <c r="J114" s="1"/>
      <c r="K114" s="1"/>
    </row>
    <row r="115" spans="1:11" ht="16.8" customHeight="1" thickBot="1" x14ac:dyDescent="0.3">
      <c r="A115" s="1"/>
      <c r="B115" s="1"/>
      <c r="C115" s="1"/>
      <c r="D115" s="1"/>
      <c r="E115" s="28" t="s">
        <v>195</v>
      </c>
      <c r="F115" s="135">
        <f>SUM(K51,K69,K99)</f>
        <v>0</v>
      </c>
      <c r="G115" s="1" t="s">
        <v>23</v>
      </c>
      <c r="H115" s="1"/>
      <c r="I115" s="1"/>
      <c r="J115" s="1"/>
      <c r="K115" s="1"/>
    </row>
    <row r="116" spans="1:11" ht="20.399999999999999" customHeight="1" thickBot="1" x14ac:dyDescent="0.3">
      <c r="A116" s="1"/>
      <c r="B116" s="1"/>
      <c r="C116" s="1"/>
      <c r="D116" s="1"/>
      <c r="E116" s="1"/>
      <c r="F116" s="1"/>
      <c r="G116" s="1"/>
      <c r="H116" s="1"/>
      <c r="I116" s="1"/>
      <c r="J116" s="1"/>
      <c r="K116" s="1"/>
    </row>
    <row r="117" spans="1:11" ht="12.6" customHeight="1" x14ac:dyDescent="0.25">
      <c r="A117" s="1"/>
      <c r="B117" s="29" t="s">
        <v>24</v>
      </c>
      <c r="C117" s="133">
        <f>F115</f>
        <v>0</v>
      </c>
      <c r="D117" s="1"/>
      <c r="E117" s="1"/>
      <c r="F117" s="1"/>
      <c r="G117" s="1"/>
      <c r="H117" s="1"/>
      <c r="I117" s="1"/>
      <c r="J117" s="1"/>
      <c r="K117" s="1"/>
    </row>
    <row r="118" spans="1:11" ht="14.4" thickBot="1" x14ac:dyDescent="0.3">
      <c r="A118" s="1"/>
      <c r="B118" s="29" t="s">
        <v>25</v>
      </c>
      <c r="C118" s="134">
        <v>0</v>
      </c>
      <c r="D118" s="1"/>
      <c r="E118" s="1"/>
      <c r="F118" s="1"/>
      <c r="G118" s="1"/>
      <c r="H118" s="1"/>
      <c r="I118" s="1"/>
      <c r="J118" s="1"/>
      <c r="K118" s="1"/>
    </row>
    <row r="119" spans="1:11" x14ac:dyDescent="0.25">
      <c r="A119" s="1"/>
      <c r="B119" s="1"/>
      <c r="C119" s="1"/>
      <c r="D119" s="1"/>
      <c r="E119" s="1"/>
      <c r="F119" s="1"/>
      <c r="G119" s="1"/>
      <c r="H119" s="1"/>
      <c r="I119" s="1"/>
      <c r="J119" s="1"/>
      <c r="K119" s="1"/>
    </row>
    <row r="120" spans="1:11" x14ac:dyDescent="0.25">
      <c r="A120" s="1"/>
      <c r="B120" s="1"/>
      <c r="C120" s="1"/>
      <c r="D120" s="1"/>
      <c r="E120" s="1"/>
      <c r="F120" s="1"/>
      <c r="G120" s="1"/>
      <c r="H120" s="1"/>
      <c r="I120" s="1"/>
      <c r="J120" s="1"/>
      <c r="K120" s="1"/>
    </row>
    <row r="121" spans="1:11" x14ac:dyDescent="0.25">
      <c r="A121" s="1"/>
      <c r="B121" s="1"/>
      <c r="C121" s="1"/>
      <c r="D121" s="1"/>
      <c r="E121" s="1"/>
      <c r="F121" s="1"/>
      <c r="G121" s="1"/>
      <c r="H121" s="1"/>
      <c r="I121" s="1"/>
      <c r="J121" s="1"/>
      <c r="K121" s="1"/>
    </row>
    <row r="122" spans="1:11" x14ac:dyDescent="0.25">
      <c r="A122" s="1"/>
      <c r="B122" s="1"/>
      <c r="C122" s="1"/>
      <c r="D122" s="1"/>
      <c r="E122" s="1"/>
      <c r="F122" s="1"/>
      <c r="G122" s="1"/>
      <c r="H122" s="1"/>
      <c r="I122" s="1"/>
      <c r="J122" s="1"/>
      <c r="K122" s="1"/>
    </row>
    <row r="123" spans="1:11" x14ac:dyDescent="0.25">
      <c r="A123" s="1"/>
      <c r="B123" s="94"/>
      <c r="C123" s="1"/>
      <c r="D123" s="1"/>
      <c r="E123" s="1"/>
      <c r="F123" s="1"/>
      <c r="G123" s="1"/>
      <c r="H123" s="1"/>
      <c r="I123" s="1"/>
      <c r="J123" s="1"/>
      <c r="K123" s="1"/>
    </row>
    <row r="124" spans="1:11" x14ac:dyDescent="0.25">
      <c r="A124" s="1"/>
      <c r="B124" s="95" t="s">
        <v>26</v>
      </c>
      <c r="C124" s="1"/>
      <c r="D124" s="1"/>
      <c r="E124" s="1"/>
      <c r="F124" s="1"/>
      <c r="G124" s="1"/>
      <c r="H124" s="1"/>
      <c r="I124" s="1"/>
      <c r="J124" s="1"/>
      <c r="K124" s="1"/>
    </row>
    <row r="125" spans="1:11" x14ac:dyDescent="0.25">
      <c r="A125" s="1"/>
      <c r="B125" s="1"/>
      <c r="C125" s="1"/>
      <c r="D125" s="165"/>
      <c r="E125" s="165"/>
      <c r="F125" s="165"/>
      <c r="G125" s="165"/>
      <c r="H125" s="165"/>
      <c r="I125" s="165"/>
      <c r="J125" s="1"/>
      <c r="K125" s="1"/>
    </row>
    <row r="126" spans="1:11" x14ac:dyDescent="0.25">
      <c r="A126" s="1"/>
      <c r="B126" s="1"/>
      <c r="C126" s="1"/>
      <c r="D126" s="166" t="s">
        <v>236</v>
      </c>
      <c r="E126" s="166"/>
      <c r="F126" s="166"/>
      <c r="G126" s="166"/>
      <c r="H126" s="166"/>
      <c r="I126" s="166"/>
      <c r="J126" s="1"/>
      <c r="K126" s="1"/>
    </row>
    <row r="127" spans="1:11" x14ac:dyDescent="0.25">
      <c r="A127" s="1"/>
      <c r="B127" s="1"/>
      <c r="C127" s="1"/>
      <c r="D127" s="1"/>
      <c r="E127" s="1"/>
      <c r="F127" s="1"/>
      <c r="G127" s="1"/>
      <c r="H127" s="1"/>
      <c r="I127" s="1"/>
      <c r="J127" s="1"/>
      <c r="K127" s="1"/>
    </row>
    <row r="128" spans="1:11" x14ac:dyDescent="0.25">
      <c r="A128" s="1"/>
      <c r="B128" s="1"/>
      <c r="C128" s="1"/>
      <c r="D128" s="1"/>
      <c r="E128" s="1"/>
      <c r="F128" s="1"/>
      <c r="G128" s="1"/>
      <c r="H128" s="1"/>
      <c r="I128" s="1"/>
      <c r="J128" s="1"/>
      <c r="K128" s="1"/>
    </row>
    <row r="129" spans="1:11" x14ac:dyDescent="0.25">
      <c r="A129" s="1"/>
      <c r="B129" s="1"/>
      <c r="C129" s="1"/>
      <c r="D129" s="1"/>
      <c r="E129" s="1"/>
      <c r="F129" s="1"/>
      <c r="G129" s="1"/>
      <c r="H129" s="1"/>
      <c r="I129" s="1"/>
      <c r="J129" s="1"/>
      <c r="K129" s="1"/>
    </row>
    <row r="130" spans="1:11" x14ac:dyDescent="0.25">
      <c r="A130" s="1"/>
      <c r="B130" s="1"/>
      <c r="C130" s="1"/>
      <c r="D130" s="1"/>
      <c r="E130" s="1"/>
      <c r="F130" s="1"/>
      <c r="G130" s="1"/>
      <c r="H130" s="1"/>
      <c r="I130" s="1"/>
      <c r="J130" s="1"/>
      <c r="K130" s="1"/>
    </row>
    <row r="131" spans="1:11" ht="93" customHeight="1" x14ac:dyDescent="0.25">
      <c r="A131" s="1"/>
      <c r="B131" s="160" t="s">
        <v>237</v>
      </c>
      <c r="C131" s="160"/>
      <c r="D131" s="1"/>
      <c r="E131" s="1"/>
      <c r="F131" s="1"/>
      <c r="G131" s="1"/>
      <c r="H131" s="1"/>
      <c r="I131" s="1"/>
      <c r="J131" s="1"/>
      <c r="K131" s="1"/>
    </row>
    <row r="132" spans="1:11" x14ac:dyDescent="0.25">
      <c r="A132" s="1"/>
      <c r="B132" s="1"/>
      <c r="C132" s="1"/>
      <c r="D132" s="1"/>
      <c r="E132" s="1"/>
      <c r="F132" s="1"/>
      <c r="G132" s="1"/>
      <c r="H132" s="1"/>
      <c r="I132" s="1"/>
      <c r="J132" s="1"/>
      <c r="K132" s="1"/>
    </row>
    <row r="133" spans="1:11" x14ac:dyDescent="0.25">
      <c r="A133" s="1"/>
      <c r="B133" s="71"/>
      <c r="C133" s="71"/>
      <c r="D133" s="71"/>
      <c r="E133" s="71"/>
      <c r="F133" s="71"/>
      <c r="G133" s="71"/>
      <c r="H133" s="71"/>
      <c r="I133" s="71"/>
      <c r="J133" s="71"/>
      <c r="K133" s="71"/>
    </row>
    <row r="134" spans="1:11" x14ac:dyDescent="0.25">
      <c r="A134" s="1"/>
      <c r="B134" s="71"/>
      <c r="C134" s="71"/>
      <c r="D134" s="71"/>
      <c r="E134" s="71"/>
      <c r="F134" s="71"/>
      <c r="G134" s="71"/>
      <c r="H134" s="71"/>
      <c r="I134" s="71"/>
      <c r="J134" s="71"/>
      <c r="K134" s="71"/>
    </row>
    <row r="135" spans="1:11" x14ac:dyDescent="0.25">
      <c r="A135" s="1"/>
      <c r="B135" s="71"/>
      <c r="C135" s="71"/>
      <c r="D135" s="71"/>
      <c r="E135" s="71"/>
      <c r="F135" s="71"/>
      <c r="G135" s="71"/>
      <c r="H135" s="71"/>
      <c r="I135" s="71"/>
      <c r="J135" s="71"/>
      <c r="K135" s="71"/>
    </row>
    <row r="136" spans="1:11" x14ac:dyDescent="0.25">
      <c r="A136" s="1"/>
      <c r="B136" s="71"/>
      <c r="C136" s="71"/>
      <c r="D136" s="71"/>
      <c r="E136" s="71"/>
      <c r="F136" s="71"/>
      <c r="G136" s="71"/>
      <c r="H136" s="71"/>
      <c r="I136" s="71"/>
      <c r="J136" s="71"/>
      <c r="K136" s="71"/>
    </row>
    <row r="137" spans="1:11" x14ac:dyDescent="0.25">
      <c r="A137" s="1"/>
      <c r="B137" s="71"/>
      <c r="C137" s="71"/>
      <c r="D137" s="71"/>
      <c r="E137" s="71"/>
      <c r="F137" s="71"/>
      <c r="G137" s="71"/>
      <c r="H137" s="71"/>
      <c r="I137" s="71"/>
      <c r="J137" s="71"/>
      <c r="K137" s="71"/>
    </row>
    <row r="138" spans="1:11" x14ac:dyDescent="0.25">
      <c r="A138" s="1"/>
      <c r="B138" s="71"/>
      <c r="C138" s="71"/>
      <c r="D138" s="71"/>
      <c r="E138" s="71"/>
      <c r="F138" s="71"/>
      <c r="G138" s="71"/>
      <c r="H138" s="71"/>
      <c r="I138" s="71"/>
      <c r="J138" s="71"/>
      <c r="K138" s="71"/>
    </row>
    <row r="139" spans="1:11" x14ac:dyDescent="0.25">
      <c r="A139" s="1"/>
      <c r="B139" s="71"/>
      <c r="C139" s="71"/>
      <c r="D139" s="71"/>
      <c r="E139" s="71"/>
      <c r="F139" s="71"/>
      <c r="G139" s="71"/>
      <c r="H139" s="71"/>
      <c r="I139" s="71"/>
      <c r="J139" s="71"/>
      <c r="K139" s="71"/>
    </row>
    <row r="140" spans="1:11" x14ac:dyDescent="0.25">
      <c r="A140" s="1"/>
      <c r="B140" s="71"/>
      <c r="C140" s="71"/>
      <c r="D140" s="71"/>
      <c r="E140" s="71"/>
      <c r="F140" s="71"/>
      <c r="G140" s="71"/>
      <c r="H140" s="71"/>
      <c r="I140" s="71"/>
      <c r="J140" s="71"/>
      <c r="K140" s="71"/>
    </row>
    <row r="141" spans="1:11" x14ac:dyDescent="0.25">
      <c r="A141" s="1"/>
      <c r="B141" s="71"/>
      <c r="C141" s="71"/>
      <c r="D141" s="71"/>
      <c r="E141" s="71"/>
      <c r="F141" s="71"/>
      <c r="G141" s="71"/>
      <c r="H141" s="71"/>
      <c r="I141" s="71"/>
      <c r="J141" s="71"/>
      <c r="K141" s="71"/>
    </row>
    <row r="142" spans="1:11" x14ac:dyDescent="0.25">
      <c r="A142" s="1"/>
      <c r="B142" s="71"/>
      <c r="C142" s="71"/>
      <c r="D142" s="71"/>
      <c r="E142" s="71"/>
      <c r="F142" s="71"/>
      <c r="G142" s="71"/>
      <c r="H142" s="71"/>
      <c r="I142" s="71"/>
      <c r="J142" s="71"/>
      <c r="K142" s="71"/>
    </row>
    <row r="143" spans="1:11" x14ac:dyDescent="0.25">
      <c r="A143" s="1"/>
      <c r="B143" s="71"/>
      <c r="C143" s="71"/>
      <c r="D143" s="71"/>
      <c r="E143" s="71"/>
      <c r="F143" s="71"/>
      <c r="G143" s="71"/>
      <c r="H143" s="71"/>
      <c r="I143" s="71"/>
      <c r="J143" s="71"/>
      <c r="K143" s="71"/>
    </row>
    <row r="144" spans="1:11" x14ac:dyDescent="0.25">
      <c r="A144" s="1"/>
      <c r="B144" s="71"/>
      <c r="C144" s="71"/>
      <c r="D144" s="71"/>
      <c r="E144" s="71"/>
      <c r="F144" s="71"/>
      <c r="G144" s="71"/>
      <c r="H144" s="71"/>
      <c r="I144" s="71"/>
      <c r="J144" s="71"/>
      <c r="K144" s="71"/>
    </row>
    <row r="145" spans="1:11" x14ac:dyDescent="0.25">
      <c r="A145" s="1"/>
      <c r="B145" s="71"/>
      <c r="C145" s="71"/>
      <c r="D145" s="71"/>
      <c r="E145" s="71"/>
      <c r="F145" s="71"/>
      <c r="G145" s="71"/>
      <c r="H145" s="71"/>
      <c r="I145" s="71"/>
      <c r="J145" s="71"/>
      <c r="K145" s="71"/>
    </row>
    <row r="146" spans="1:11" x14ac:dyDescent="0.25">
      <c r="A146" s="1"/>
      <c r="B146" s="71"/>
      <c r="C146" s="71"/>
      <c r="D146" s="71"/>
      <c r="E146" s="71"/>
      <c r="F146" s="71"/>
      <c r="G146" s="71"/>
      <c r="H146" s="71"/>
      <c r="I146" s="71"/>
      <c r="J146" s="71"/>
      <c r="K146" s="71"/>
    </row>
    <row r="147" spans="1:11" x14ac:dyDescent="0.25">
      <c r="A147" s="1"/>
      <c r="B147" s="71"/>
      <c r="C147" s="71"/>
      <c r="D147" s="71"/>
      <c r="E147" s="71"/>
      <c r="F147" s="71"/>
      <c r="G147" s="71"/>
      <c r="H147" s="71"/>
      <c r="I147" s="71"/>
      <c r="J147" s="71"/>
      <c r="K147" s="71"/>
    </row>
    <row r="148" spans="1:11" x14ac:dyDescent="0.25">
      <c r="A148" s="1"/>
      <c r="B148" s="71"/>
      <c r="C148" s="71"/>
      <c r="D148" s="71"/>
      <c r="E148" s="71"/>
      <c r="F148" s="71"/>
      <c r="G148" s="71"/>
      <c r="H148" s="71"/>
      <c r="I148" s="71"/>
      <c r="J148" s="71"/>
      <c r="K148" s="71"/>
    </row>
    <row r="149" spans="1:11" x14ac:dyDescent="0.25">
      <c r="A149" s="1"/>
      <c r="B149" s="71"/>
      <c r="C149" s="71"/>
      <c r="D149" s="71"/>
      <c r="E149" s="71"/>
      <c r="F149" s="71"/>
      <c r="G149" s="71"/>
      <c r="H149" s="71"/>
      <c r="I149" s="71"/>
      <c r="J149" s="71"/>
      <c r="K149" s="71"/>
    </row>
    <row r="150" spans="1:11" x14ac:dyDescent="0.25">
      <c r="A150" s="1"/>
      <c r="B150" s="71"/>
      <c r="C150" s="71"/>
      <c r="D150" s="71"/>
      <c r="E150" s="71"/>
      <c r="F150" s="71"/>
      <c r="G150" s="71"/>
      <c r="H150" s="71"/>
      <c r="I150" s="71"/>
      <c r="J150" s="71"/>
      <c r="K150" s="71"/>
    </row>
    <row r="151" spans="1:11" x14ac:dyDescent="0.25">
      <c r="A151" s="1"/>
      <c r="B151" s="71"/>
      <c r="C151" s="71"/>
      <c r="D151" s="71"/>
      <c r="E151" s="71"/>
      <c r="F151" s="71"/>
      <c r="G151" s="71"/>
      <c r="H151" s="71"/>
      <c r="I151" s="71"/>
      <c r="J151" s="71"/>
      <c r="K151" s="71"/>
    </row>
    <row r="152" spans="1:11" x14ac:dyDescent="0.25">
      <c r="A152" s="1"/>
      <c r="B152" s="71"/>
      <c r="C152" s="71"/>
      <c r="D152" s="71"/>
      <c r="E152" s="71"/>
      <c r="F152" s="71"/>
      <c r="G152" s="71"/>
      <c r="H152" s="71"/>
      <c r="I152" s="71"/>
      <c r="J152" s="71"/>
      <c r="K152" s="71"/>
    </row>
    <row r="153" spans="1:11" x14ac:dyDescent="0.25">
      <c r="A153" s="1"/>
      <c r="B153" s="71"/>
      <c r="C153" s="71"/>
      <c r="D153" s="71"/>
      <c r="E153" s="71"/>
      <c r="F153" s="71"/>
      <c r="G153" s="71"/>
      <c r="H153" s="71"/>
      <c r="I153" s="71"/>
      <c r="J153" s="71"/>
      <c r="K153" s="71"/>
    </row>
    <row r="154" spans="1:11" x14ac:dyDescent="0.25">
      <c r="A154" s="1"/>
      <c r="B154" s="71"/>
      <c r="C154" s="71"/>
      <c r="D154" s="71"/>
      <c r="E154" s="71"/>
      <c r="F154" s="71"/>
      <c r="G154" s="71"/>
      <c r="H154" s="71"/>
      <c r="I154" s="71"/>
      <c r="J154" s="71"/>
      <c r="K154" s="71"/>
    </row>
    <row r="155" spans="1:11" x14ac:dyDescent="0.25">
      <c r="A155" s="1"/>
      <c r="B155" s="71"/>
      <c r="C155" s="71"/>
      <c r="D155" s="71"/>
      <c r="E155" s="71"/>
      <c r="F155" s="71"/>
      <c r="G155" s="71"/>
      <c r="H155" s="71"/>
      <c r="I155" s="71"/>
      <c r="J155" s="71"/>
      <c r="K155" s="71"/>
    </row>
    <row r="156" spans="1:11" x14ac:dyDescent="0.25">
      <c r="A156" s="1"/>
      <c r="B156" s="71"/>
      <c r="C156" s="71"/>
      <c r="D156" s="71"/>
      <c r="E156" s="71"/>
      <c r="F156" s="71"/>
      <c r="G156" s="71"/>
      <c r="H156" s="71"/>
      <c r="I156" s="71"/>
      <c r="J156" s="71"/>
      <c r="K156" s="71"/>
    </row>
    <row r="157" spans="1:11" x14ac:dyDescent="0.25">
      <c r="A157" s="1"/>
      <c r="B157" s="71"/>
      <c r="C157" s="71"/>
      <c r="D157" s="71"/>
      <c r="E157" s="71"/>
      <c r="F157" s="71"/>
      <c r="G157" s="71"/>
      <c r="H157" s="71"/>
      <c r="I157" s="71"/>
      <c r="J157" s="71"/>
      <c r="K157" s="71"/>
    </row>
    <row r="158" spans="1:11" x14ac:dyDescent="0.25">
      <c r="A158" s="1"/>
      <c r="B158" s="71"/>
      <c r="C158" s="71"/>
      <c r="D158" s="71"/>
      <c r="E158" s="71"/>
      <c r="F158" s="71"/>
      <c r="G158" s="71"/>
      <c r="H158" s="71"/>
      <c r="I158" s="71"/>
      <c r="J158" s="71"/>
      <c r="K158" s="71"/>
    </row>
    <row r="159" spans="1:11" x14ac:dyDescent="0.25">
      <c r="A159" s="1"/>
      <c r="B159" s="71"/>
      <c r="C159" s="71"/>
      <c r="D159" s="71"/>
      <c r="E159" s="71"/>
      <c r="F159" s="71"/>
      <c r="G159" s="71"/>
      <c r="H159" s="71"/>
      <c r="I159" s="71"/>
      <c r="J159" s="71"/>
      <c r="K159" s="71"/>
    </row>
    <row r="160" spans="1:11" x14ac:dyDescent="0.25">
      <c r="A160" s="1"/>
      <c r="B160" s="71"/>
      <c r="C160" s="71"/>
      <c r="D160" s="71"/>
      <c r="E160" s="71"/>
      <c r="F160" s="71"/>
      <c r="G160" s="71"/>
      <c r="H160" s="71"/>
      <c r="I160" s="71"/>
      <c r="J160" s="71"/>
      <c r="K160" s="71"/>
    </row>
    <row r="161" spans="1:11" x14ac:dyDescent="0.25">
      <c r="A161" s="1"/>
      <c r="B161" s="71"/>
      <c r="C161" s="71"/>
      <c r="D161" s="71"/>
      <c r="E161" s="71"/>
      <c r="F161" s="71"/>
      <c r="G161" s="71"/>
      <c r="H161" s="71"/>
      <c r="I161" s="71"/>
      <c r="J161" s="71"/>
      <c r="K161" s="71"/>
    </row>
    <row r="162" spans="1:11" x14ac:dyDescent="0.25">
      <c r="A162" s="1"/>
      <c r="B162" s="71"/>
      <c r="C162" s="71"/>
      <c r="D162" s="71"/>
      <c r="E162" s="71"/>
      <c r="F162" s="71"/>
      <c r="G162" s="71"/>
      <c r="H162" s="71"/>
      <c r="I162" s="71"/>
      <c r="J162" s="71"/>
      <c r="K162" s="71"/>
    </row>
    <row r="163" spans="1:11" x14ac:dyDescent="0.25">
      <c r="A163" s="1"/>
      <c r="B163" s="71"/>
      <c r="C163" s="71"/>
      <c r="D163" s="71"/>
      <c r="E163" s="71"/>
      <c r="F163" s="71"/>
      <c r="G163" s="71"/>
      <c r="H163" s="71"/>
      <c r="I163" s="71"/>
      <c r="J163" s="71"/>
      <c r="K163" s="71"/>
    </row>
    <row r="164" spans="1:11" x14ac:dyDescent="0.25">
      <c r="A164" s="1"/>
      <c r="B164" s="71"/>
      <c r="C164" s="71"/>
      <c r="D164" s="71"/>
      <c r="E164" s="71"/>
      <c r="F164" s="71"/>
      <c r="G164" s="71"/>
      <c r="H164" s="71"/>
      <c r="I164" s="71"/>
      <c r="J164" s="71"/>
      <c r="K164" s="71"/>
    </row>
    <row r="165" spans="1:11" x14ac:dyDescent="0.25">
      <c r="A165" s="1"/>
      <c r="B165" s="71"/>
      <c r="C165" s="71"/>
      <c r="D165" s="71"/>
      <c r="E165" s="71"/>
      <c r="F165" s="71"/>
      <c r="G165" s="71"/>
      <c r="H165" s="71"/>
      <c r="I165" s="71"/>
      <c r="J165" s="71"/>
      <c r="K165" s="71"/>
    </row>
    <row r="166" spans="1:11" x14ac:dyDescent="0.25">
      <c r="A166" s="1"/>
      <c r="B166" s="71"/>
      <c r="C166" s="71"/>
      <c r="D166" s="71"/>
      <c r="E166" s="71"/>
      <c r="F166" s="71"/>
      <c r="G166" s="71"/>
      <c r="H166" s="71"/>
      <c r="I166" s="71"/>
      <c r="J166" s="71"/>
      <c r="K166" s="71"/>
    </row>
    <row r="167" spans="1:11" x14ac:dyDescent="0.25">
      <c r="A167" s="1"/>
      <c r="B167" s="71"/>
      <c r="C167" s="71"/>
      <c r="D167" s="71"/>
      <c r="E167" s="71"/>
      <c r="F167" s="71"/>
      <c r="G167" s="71"/>
      <c r="H167" s="71"/>
      <c r="I167" s="71"/>
      <c r="J167" s="71"/>
      <c r="K167" s="71"/>
    </row>
    <row r="168" spans="1:11" x14ac:dyDescent="0.25">
      <c r="A168" s="1"/>
      <c r="B168" s="71"/>
      <c r="C168" s="71"/>
      <c r="D168" s="71"/>
      <c r="E168" s="71"/>
      <c r="F168" s="71"/>
      <c r="G168" s="71"/>
      <c r="H168" s="71"/>
      <c r="I168" s="71"/>
      <c r="J168" s="71"/>
      <c r="K168" s="71"/>
    </row>
    <row r="169" spans="1:11" x14ac:dyDescent="0.25">
      <c r="A169" s="1"/>
      <c r="B169" s="71"/>
      <c r="C169" s="71"/>
      <c r="D169" s="71"/>
      <c r="E169" s="71"/>
      <c r="F169" s="71"/>
      <c r="G169" s="71"/>
      <c r="H169" s="71"/>
      <c r="I169" s="71"/>
      <c r="J169" s="71"/>
      <c r="K169" s="71"/>
    </row>
    <row r="170" spans="1:11" x14ac:dyDescent="0.25">
      <c r="A170" s="1"/>
      <c r="B170" s="71"/>
      <c r="C170" s="71"/>
      <c r="D170" s="71"/>
      <c r="E170" s="71"/>
      <c r="F170" s="71"/>
      <c r="G170" s="71"/>
      <c r="H170" s="71"/>
      <c r="I170" s="71"/>
      <c r="J170" s="71"/>
      <c r="K170" s="71"/>
    </row>
    <row r="171" spans="1:11" x14ac:dyDescent="0.25">
      <c r="A171" s="1"/>
      <c r="B171" s="71"/>
      <c r="C171" s="71"/>
      <c r="D171" s="71"/>
      <c r="E171" s="71"/>
      <c r="F171" s="71"/>
      <c r="G171" s="71"/>
      <c r="H171" s="71"/>
      <c r="I171" s="71"/>
      <c r="J171" s="71"/>
      <c r="K171" s="71"/>
    </row>
    <row r="172" spans="1:11" x14ac:dyDescent="0.25">
      <c r="A172" s="1"/>
      <c r="B172" s="71"/>
      <c r="C172" s="71"/>
      <c r="D172" s="71"/>
      <c r="E172" s="71"/>
      <c r="F172" s="71"/>
      <c r="G172" s="71"/>
      <c r="H172" s="71"/>
      <c r="I172" s="71"/>
      <c r="J172" s="71"/>
      <c r="K172" s="71"/>
    </row>
    <row r="173" spans="1:11" x14ac:dyDescent="0.25">
      <c r="A173" s="1"/>
      <c r="B173" s="71"/>
      <c r="C173" s="71"/>
      <c r="D173" s="71"/>
      <c r="E173" s="71"/>
      <c r="F173" s="71"/>
      <c r="G173" s="71"/>
      <c r="H173" s="71"/>
      <c r="I173" s="71"/>
      <c r="J173" s="71"/>
      <c r="K173" s="71"/>
    </row>
    <row r="174" spans="1:11" x14ac:dyDescent="0.25">
      <c r="A174" s="1"/>
      <c r="B174" s="71"/>
      <c r="C174" s="71"/>
      <c r="D174" s="71"/>
      <c r="E174" s="71"/>
      <c r="F174" s="71"/>
      <c r="G174" s="71"/>
      <c r="H174" s="71"/>
      <c r="I174" s="71"/>
      <c r="J174" s="71"/>
      <c r="K174" s="71"/>
    </row>
    <row r="175" spans="1:11" x14ac:dyDescent="0.25">
      <c r="A175" s="1"/>
      <c r="B175" s="71"/>
      <c r="C175" s="71"/>
      <c r="D175" s="71"/>
      <c r="E175" s="71"/>
      <c r="F175" s="71"/>
      <c r="G175" s="71"/>
      <c r="H175" s="71"/>
      <c r="I175" s="71"/>
      <c r="J175" s="71"/>
      <c r="K175" s="71"/>
    </row>
    <row r="176" spans="1:11" x14ac:dyDescent="0.25">
      <c r="A176" s="1"/>
      <c r="B176" s="71"/>
      <c r="C176" s="71"/>
      <c r="D176" s="71"/>
      <c r="E176" s="71"/>
      <c r="F176" s="71"/>
      <c r="G176" s="71"/>
      <c r="H176" s="71"/>
      <c r="I176" s="71"/>
      <c r="J176" s="71"/>
      <c r="K176" s="71"/>
    </row>
    <row r="177" spans="1:11" x14ac:dyDescent="0.25">
      <c r="A177" s="1"/>
      <c r="B177" s="71"/>
      <c r="C177" s="71"/>
      <c r="D177" s="71"/>
      <c r="E177" s="71"/>
      <c r="F177" s="71"/>
      <c r="G177" s="71"/>
      <c r="H177" s="71"/>
      <c r="I177" s="71"/>
      <c r="J177" s="71"/>
      <c r="K177" s="71"/>
    </row>
    <row r="178" spans="1:11" x14ac:dyDescent="0.25">
      <c r="B178" s="71"/>
      <c r="C178" s="71"/>
      <c r="D178" s="71"/>
      <c r="E178" s="71"/>
      <c r="F178" s="71"/>
      <c r="G178" s="71"/>
      <c r="H178" s="71"/>
      <c r="I178" s="71"/>
      <c r="J178" s="71"/>
      <c r="K178" s="71"/>
    </row>
    <row r="179" spans="1:11" x14ac:dyDescent="0.25">
      <c r="B179" s="71"/>
      <c r="C179" s="71"/>
      <c r="D179" s="71"/>
      <c r="E179" s="71"/>
      <c r="F179" s="71"/>
      <c r="G179" s="71"/>
      <c r="H179" s="71"/>
      <c r="I179" s="71"/>
      <c r="J179" s="71"/>
      <c r="K179" s="71"/>
    </row>
    <row r="180" spans="1:11" x14ac:dyDescent="0.25">
      <c r="B180" s="71"/>
      <c r="C180" s="71"/>
      <c r="D180" s="71"/>
      <c r="E180" s="71"/>
      <c r="F180" s="71"/>
      <c r="G180" s="71"/>
      <c r="H180" s="71"/>
      <c r="I180" s="71"/>
      <c r="J180" s="71"/>
      <c r="K180" s="71"/>
    </row>
    <row r="181" spans="1:11" x14ac:dyDescent="0.25">
      <c r="B181" s="71"/>
      <c r="C181" s="71"/>
      <c r="D181" s="71"/>
      <c r="E181" s="71"/>
      <c r="F181" s="71"/>
      <c r="G181" s="71"/>
      <c r="H181" s="71"/>
      <c r="I181" s="71"/>
      <c r="J181" s="71"/>
      <c r="K181" s="71"/>
    </row>
    <row r="182" spans="1:11" x14ac:dyDescent="0.25">
      <c r="B182" s="71"/>
      <c r="C182" s="71"/>
      <c r="D182" s="71"/>
      <c r="E182" s="71"/>
      <c r="F182" s="71"/>
      <c r="G182" s="71"/>
      <c r="H182" s="71"/>
      <c r="I182" s="71"/>
      <c r="J182" s="71"/>
      <c r="K182" s="71"/>
    </row>
  </sheetData>
  <protectedRanges>
    <protectedRange sqref="A2:C2" name="Rozstęp1"/>
    <protectedRange sqref="B123" name="Rozstęp44"/>
    <protectedRange sqref="E2" name="Rozstęp4_1"/>
    <protectedRange sqref="D37:E37 G37:H37 J37 C38:J41" name="Rozstęp9"/>
    <protectedRange sqref="D50:E50 G50:H50 J50" name="Rozstęp29_1"/>
    <protectedRange sqref="G47:H47 J47" name="Rozstęp23_1"/>
    <protectedRange sqref="D46:E46" name="Rozstęp21"/>
    <protectedRange sqref="D42:J42 C43:E43 G43:H43 J43 C44 F44:J44 C45:F45 I45 C46 F46:J46 C47:F47 I47 C48 F48:J48 C49:F49 C50 F50 I49:I50" name="Rozstęp9_2"/>
    <protectedRange sqref="F43 I43" name="Rozstęp16"/>
    <protectedRange sqref="D44:E44 C42" name="Rozstęp18_3"/>
    <protectedRange sqref="G45:H45 J45" name="Rozstęp20"/>
    <protectedRange sqref="D48:E48" name="Rozstęp24"/>
    <protectedRange sqref="G49:H49 J49" name="Rozstęp26"/>
  </protectedRanges>
  <mergeCells count="46">
    <mergeCell ref="A13:F21"/>
    <mergeCell ref="A2:C2"/>
    <mergeCell ref="E2:K2"/>
    <mergeCell ref="A6:C6"/>
    <mergeCell ref="A10:K10"/>
    <mergeCell ref="A4:C4"/>
    <mergeCell ref="E4:I4"/>
    <mergeCell ref="E6:I6"/>
    <mergeCell ref="A8:C8"/>
    <mergeCell ref="B54:G54"/>
    <mergeCell ref="A22:B22"/>
    <mergeCell ref="A32:K32"/>
    <mergeCell ref="A34:A35"/>
    <mergeCell ref="B34:B35"/>
    <mergeCell ref="K34:K35"/>
    <mergeCell ref="C34:J34"/>
    <mergeCell ref="F24:K24"/>
    <mergeCell ref="A56:K56"/>
    <mergeCell ref="A58:K58"/>
    <mergeCell ref="A59:K59"/>
    <mergeCell ref="A60:K60"/>
    <mergeCell ref="A61:K61"/>
    <mergeCell ref="A57:K57"/>
    <mergeCell ref="K65:K66"/>
    <mergeCell ref="B71:G71"/>
    <mergeCell ref="A74:K74"/>
    <mergeCell ref="A76:A77"/>
    <mergeCell ref="B76:B77"/>
    <mergeCell ref="K76:K77"/>
    <mergeCell ref="A65:A66"/>
    <mergeCell ref="B65:B66"/>
    <mergeCell ref="C65:J65"/>
    <mergeCell ref="C76:J76"/>
    <mergeCell ref="B131:C131"/>
    <mergeCell ref="A112:J112"/>
    <mergeCell ref="B102:K102"/>
    <mergeCell ref="B103:K103"/>
    <mergeCell ref="B104:K104"/>
    <mergeCell ref="B105:K105"/>
    <mergeCell ref="B106:K106"/>
    <mergeCell ref="D125:I125"/>
    <mergeCell ref="D126:I126"/>
    <mergeCell ref="B107:K107"/>
    <mergeCell ref="B108:K108"/>
    <mergeCell ref="B109:K109"/>
    <mergeCell ref="B110:K110"/>
  </mergeCells>
  <dataValidations count="1">
    <dataValidation type="date" operator="greaterThan" allowBlank="1" showInputMessage="1" showErrorMessage="1" sqref="B123" xr:uid="{D7669850-EB10-4CBC-A4EC-89A9D8FD8FDA}">
      <formula1>44927</formula1>
    </dataValidation>
  </dataValidations>
  <pageMargins left="0.7" right="0.7" top="0.75" bottom="0.75" header="0.3" footer="0.3"/>
  <pageSetup paperSize="9" scale="5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0</xdr:col>
                    <xdr:colOff>60960</xdr:colOff>
                    <xdr:row>13</xdr:row>
                    <xdr:rowOff>0</xdr:rowOff>
                  </from>
                  <to>
                    <xdr:col>1</xdr:col>
                    <xdr:colOff>3855720</xdr:colOff>
                    <xdr:row>13</xdr:row>
                    <xdr:rowOff>259080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0</xdr:col>
                    <xdr:colOff>60960</xdr:colOff>
                    <xdr:row>14</xdr:row>
                    <xdr:rowOff>30480</xdr:rowOff>
                  </from>
                  <to>
                    <xdr:col>1</xdr:col>
                    <xdr:colOff>3855720</xdr:colOff>
                    <xdr:row>14</xdr:row>
                    <xdr:rowOff>297180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0</xdr:col>
                    <xdr:colOff>60960</xdr:colOff>
                    <xdr:row>15</xdr:row>
                    <xdr:rowOff>0</xdr:rowOff>
                  </from>
                  <to>
                    <xdr:col>1</xdr:col>
                    <xdr:colOff>3855720</xdr:colOff>
                    <xdr:row>15</xdr:row>
                    <xdr:rowOff>259080</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0</xdr:col>
                    <xdr:colOff>60960</xdr:colOff>
                    <xdr:row>16</xdr:row>
                    <xdr:rowOff>30480</xdr:rowOff>
                  </from>
                  <to>
                    <xdr:col>1</xdr:col>
                    <xdr:colOff>3855720</xdr:colOff>
                    <xdr:row>16</xdr:row>
                    <xdr:rowOff>289560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0</xdr:col>
                    <xdr:colOff>60960</xdr:colOff>
                    <xdr:row>17</xdr:row>
                    <xdr:rowOff>22860</xdr:rowOff>
                  </from>
                  <to>
                    <xdr:col>1</xdr:col>
                    <xdr:colOff>3855720</xdr:colOff>
                    <xdr:row>17</xdr:row>
                    <xdr:rowOff>274320</xdr:rowOff>
                  </to>
                </anchor>
              </controlPr>
            </control>
          </mc:Choice>
        </mc:AlternateContent>
        <mc:AlternateContent xmlns:mc="http://schemas.openxmlformats.org/markup-compatibility/2006">
          <mc:Choice Requires="x14">
            <control shapeId="1030" r:id="rId9" name="Option Button 6">
              <controlPr defaultSize="0" autoFill="0" autoLine="0" autoPict="0">
                <anchor moveWithCells="1">
                  <from>
                    <xdr:col>0</xdr:col>
                    <xdr:colOff>60960</xdr:colOff>
                    <xdr:row>18</xdr:row>
                    <xdr:rowOff>22860</xdr:rowOff>
                  </from>
                  <to>
                    <xdr:col>6</xdr:col>
                    <xdr:colOff>457200</xdr:colOff>
                    <xdr:row>18</xdr:row>
                    <xdr:rowOff>342900</xdr:rowOff>
                  </to>
                </anchor>
              </controlPr>
            </control>
          </mc:Choice>
        </mc:AlternateContent>
        <mc:AlternateContent xmlns:mc="http://schemas.openxmlformats.org/markup-compatibility/2006">
          <mc:Choice Requires="x14">
            <control shapeId="1031" r:id="rId10" name="Option Button 7">
              <controlPr defaultSize="0" autoFill="0" autoLine="0" autoPict="0">
                <anchor moveWithCells="1">
                  <from>
                    <xdr:col>0</xdr:col>
                    <xdr:colOff>38100</xdr:colOff>
                    <xdr:row>19</xdr:row>
                    <xdr:rowOff>30480</xdr:rowOff>
                  </from>
                  <to>
                    <xdr:col>1</xdr:col>
                    <xdr:colOff>3848100</xdr:colOff>
                    <xdr:row>19</xdr:row>
                    <xdr:rowOff>289560</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0</xdr:col>
                    <xdr:colOff>38100</xdr:colOff>
                    <xdr:row>20</xdr:row>
                    <xdr:rowOff>22860</xdr:rowOff>
                  </from>
                  <to>
                    <xdr:col>1</xdr:col>
                    <xdr:colOff>3848100</xdr:colOff>
                    <xdr:row>20</xdr:row>
                    <xdr:rowOff>274320</xdr:rowOff>
                  </to>
                </anchor>
              </controlPr>
            </control>
          </mc:Choice>
        </mc:AlternateContent>
        <mc:AlternateContent xmlns:mc="http://schemas.openxmlformats.org/markup-compatibility/2006">
          <mc:Choice Requires="x14">
            <control shapeId="1033" r:id="rId12" name="Option Button 9">
              <controlPr defaultSize="0" autoFill="0" autoLine="0" autoPict="0">
                <anchor moveWithCells="1">
                  <from>
                    <xdr:col>0</xdr:col>
                    <xdr:colOff>38100</xdr:colOff>
                    <xdr:row>20</xdr:row>
                    <xdr:rowOff>297180</xdr:rowOff>
                  </from>
                  <to>
                    <xdr:col>1</xdr:col>
                    <xdr:colOff>3848100</xdr:colOff>
                    <xdr:row>22</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custom" allowBlank="1" showInputMessage="1" showErrorMessage="1" error="Kwota nie może być wyższa od iloczynu liczby uczniów oraz kwoty na ucznia i wskaźnika" xr:uid="{64B9962C-2219-4BC3-B3F1-944F4AEA69AC}">
          <x14:formula1>
            <xm:f>C69&lt;=Arkusz2!C56</xm:f>
          </x14:formula1>
          <xm:sqref>C69:J69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7"/>
  <sheetViews>
    <sheetView workbookViewId="0">
      <selection activeCell="H10" sqref="H10"/>
    </sheetView>
  </sheetViews>
  <sheetFormatPr defaultColWidth="9.109375" defaultRowHeight="14.4" x14ac:dyDescent="0.3"/>
  <cols>
    <col min="1" max="1" width="31.5546875" style="30" customWidth="1"/>
    <col min="2" max="2" width="35.44140625" style="30" customWidth="1"/>
    <col min="3" max="10" width="10" style="30" customWidth="1"/>
    <col min="11" max="16384" width="9.109375" style="30"/>
  </cols>
  <sheetData>
    <row r="1" spans="1:19" x14ac:dyDescent="0.3">
      <c r="A1" s="30" t="s">
        <v>5</v>
      </c>
      <c r="B1" s="30" t="s">
        <v>10</v>
      </c>
    </row>
    <row r="2" spans="1:19" x14ac:dyDescent="0.3">
      <c r="A2" s="30" t="s">
        <v>27</v>
      </c>
      <c r="B2" s="30" t="s">
        <v>28</v>
      </c>
      <c r="I2" s="30">
        <v>1</v>
      </c>
    </row>
    <row r="3" spans="1:19" x14ac:dyDescent="0.3">
      <c r="A3" s="30" t="s">
        <v>29</v>
      </c>
    </row>
    <row r="4" spans="1:19" x14ac:dyDescent="0.3">
      <c r="C4" s="30" t="str">
        <f>ADDRESS(ROW(C8),COLUMN(C8))</f>
        <v>$C$8</v>
      </c>
      <c r="D4" s="30" t="str">
        <f t="shared" ref="D4:S4" si="0">ADDRESS(ROW(D8),COLUMN(D8))</f>
        <v>$D$8</v>
      </c>
      <c r="E4" s="30" t="str">
        <f t="shared" si="0"/>
        <v>$E$8</v>
      </c>
      <c r="F4" s="30" t="str">
        <f t="shared" si="0"/>
        <v>$F$8</v>
      </c>
      <c r="G4" s="30" t="str">
        <f t="shared" si="0"/>
        <v>$G$8</v>
      </c>
      <c r="H4" s="30" t="str">
        <f t="shared" si="0"/>
        <v>$H$8</v>
      </c>
      <c r="I4" s="30" t="str">
        <f t="shared" si="0"/>
        <v>$I$8</v>
      </c>
      <c r="J4" s="30" t="str">
        <f t="shared" si="0"/>
        <v>$J$8</v>
      </c>
      <c r="K4" s="30" t="str">
        <f t="shared" si="0"/>
        <v>$K$8</v>
      </c>
      <c r="L4" s="30" t="str">
        <f t="shared" si="0"/>
        <v>$L$8</v>
      </c>
      <c r="M4" s="30" t="str">
        <f t="shared" si="0"/>
        <v>$M$8</v>
      </c>
      <c r="N4" s="30" t="str">
        <f t="shared" si="0"/>
        <v>$N$8</v>
      </c>
      <c r="O4" s="30" t="str">
        <f t="shared" si="0"/>
        <v>$O$8</v>
      </c>
      <c r="P4" s="30" t="str">
        <f t="shared" si="0"/>
        <v>$P$8</v>
      </c>
      <c r="Q4" s="30" t="str">
        <f t="shared" si="0"/>
        <v>$Q$8</v>
      </c>
      <c r="R4" s="30" t="str">
        <f t="shared" si="0"/>
        <v>$R$8</v>
      </c>
      <c r="S4" s="30" t="str">
        <f t="shared" si="0"/>
        <v>$S$8</v>
      </c>
    </row>
    <row r="5" spans="1:19" x14ac:dyDescent="0.3">
      <c r="C5" s="30" t="str">
        <f>ADDRESS(ROW(C9),COLUMN(C9))</f>
        <v>$C$9</v>
      </c>
      <c r="D5" s="30" t="str">
        <f t="shared" ref="D5:S5" si="1">ADDRESS(ROW(D9),COLUMN(D9))</f>
        <v>$D$9</v>
      </c>
      <c r="E5" s="30" t="str">
        <f t="shared" si="1"/>
        <v>$E$9</v>
      </c>
      <c r="F5" s="30" t="str">
        <f t="shared" si="1"/>
        <v>$F$9</v>
      </c>
      <c r="G5" s="30" t="str">
        <f t="shared" si="1"/>
        <v>$G$9</v>
      </c>
      <c r="H5" s="30" t="str">
        <f t="shared" si="1"/>
        <v>$H$9</v>
      </c>
      <c r="I5" s="30" t="str">
        <f t="shared" si="1"/>
        <v>$I$9</v>
      </c>
      <c r="J5" s="30" t="str">
        <f t="shared" si="1"/>
        <v>$J$9</v>
      </c>
      <c r="K5" s="30" t="str">
        <f t="shared" si="1"/>
        <v>$K$9</v>
      </c>
      <c r="L5" s="30" t="str">
        <f t="shared" si="1"/>
        <v>$L$9</v>
      </c>
      <c r="M5" s="30" t="str">
        <f t="shared" si="1"/>
        <v>$M$9</v>
      </c>
      <c r="N5" s="30" t="str">
        <f t="shared" si="1"/>
        <v>$N$9</v>
      </c>
      <c r="O5" s="30" t="str">
        <f t="shared" si="1"/>
        <v>$O$9</v>
      </c>
      <c r="P5" s="30" t="str">
        <f t="shared" si="1"/>
        <v>$P$9</v>
      </c>
      <c r="Q5" s="30" t="str">
        <f t="shared" si="1"/>
        <v>$Q$9</v>
      </c>
      <c r="R5" s="30" t="str">
        <f t="shared" si="1"/>
        <v>$R$9</v>
      </c>
      <c r="S5" s="30" t="str">
        <f t="shared" si="1"/>
        <v>$S$9</v>
      </c>
    </row>
    <row r="6" spans="1:19" x14ac:dyDescent="0.3">
      <c r="B6" s="107" t="s">
        <v>197</v>
      </c>
      <c r="C6" s="32">
        <v>98.01</v>
      </c>
      <c r="D6" s="32">
        <v>98.01</v>
      </c>
      <c r="E6" s="32">
        <v>98.01</v>
      </c>
      <c r="F6" s="32">
        <v>183.15</v>
      </c>
      <c r="G6" s="32">
        <v>235.62</v>
      </c>
      <c r="H6" s="32">
        <v>235.62</v>
      </c>
      <c r="I6" s="32">
        <v>326.7</v>
      </c>
      <c r="J6" s="32">
        <v>326.7</v>
      </c>
      <c r="K6" s="33">
        <v>54.45</v>
      </c>
      <c r="L6" s="33">
        <v>54.45</v>
      </c>
      <c r="M6" s="33">
        <v>54.45</v>
      </c>
      <c r="N6" s="33">
        <v>27.23</v>
      </c>
      <c r="O6" s="33">
        <v>27.23</v>
      </c>
      <c r="P6" s="33">
        <v>27.23</v>
      </c>
      <c r="Q6" s="33">
        <v>27.23</v>
      </c>
      <c r="R6" s="33">
        <v>27.23</v>
      </c>
      <c r="S6" s="34">
        <v>24.75</v>
      </c>
    </row>
    <row r="7" spans="1:19" x14ac:dyDescent="0.3">
      <c r="A7" s="35"/>
      <c r="B7" s="107" t="s">
        <v>198</v>
      </c>
      <c r="C7" s="32">
        <v>117.81</v>
      </c>
      <c r="D7" s="32">
        <v>117.81</v>
      </c>
      <c r="E7" s="32">
        <v>117.81</v>
      </c>
      <c r="F7" s="32">
        <v>219.78</v>
      </c>
      <c r="G7" s="32">
        <v>283.14</v>
      </c>
      <c r="H7" s="32">
        <v>283.14</v>
      </c>
      <c r="I7" s="32">
        <v>392.04</v>
      </c>
      <c r="J7" s="32">
        <v>392.04</v>
      </c>
      <c r="K7" s="33">
        <v>65.34</v>
      </c>
      <c r="L7" s="33">
        <v>65.34</v>
      </c>
      <c r="M7" s="33">
        <v>65.34</v>
      </c>
      <c r="N7" s="33">
        <v>32.67</v>
      </c>
      <c r="O7" s="33">
        <v>32.67</v>
      </c>
      <c r="P7" s="33">
        <v>32.67</v>
      </c>
      <c r="Q7" s="33">
        <v>32.67</v>
      </c>
      <c r="R7" s="33">
        <v>32.67</v>
      </c>
      <c r="S7" s="34">
        <v>24.75</v>
      </c>
    </row>
    <row r="8" spans="1:19" x14ac:dyDescent="0.3">
      <c r="A8" s="35"/>
      <c r="B8" s="107" t="s">
        <v>199</v>
      </c>
      <c r="C8" s="32">
        <f>_xlfn.IFNA(INDEX(C30:C38,$I$2),0)</f>
        <v>274.43</v>
      </c>
      <c r="D8" s="32">
        <f t="shared" ref="D8:S8" si="2">_xlfn.IFNA(INDEX(D30:D38,$I$2),0)</f>
        <v>274.43</v>
      </c>
      <c r="E8" s="32">
        <f t="shared" si="2"/>
        <v>274.43</v>
      </c>
      <c r="F8" s="32">
        <f t="shared" si="2"/>
        <v>384.62</v>
      </c>
      <c r="G8" s="32">
        <f t="shared" si="2"/>
        <v>494.8</v>
      </c>
      <c r="H8" s="32">
        <f t="shared" si="2"/>
        <v>494.8</v>
      </c>
      <c r="I8" s="32">
        <f t="shared" si="2"/>
        <v>686.07</v>
      </c>
      <c r="J8" s="32">
        <f t="shared" si="2"/>
        <v>686.07</v>
      </c>
      <c r="K8" s="33">
        <f t="shared" si="2"/>
        <v>136.13</v>
      </c>
      <c r="L8" s="67">
        <f t="shared" si="2"/>
        <v>136.13</v>
      </c>
      <c r="M8" s="67">
        <f t="shared" si="2"/>
        <v>136.13</v>
      </c>
      <c r="N8" s="67">
        <f t="shared" si="2"/>
        <v>68.08</v>
      </c>
      <c r="O8" s="67">
        <f t="shared" si="2"/>
        <v>68.08</v>
      </c>
      <c r="P8" s="67">
        <f t="shared" si="2"/>
        <v>68.08</v>
      </c>
      <c r="Q8" s="67">
        <f t="shared" si="2"/>
        <v>68.08</v>
      </c>
      <c r="R8" s="67">
        <f t="shared" si="2"/>
        <v>68.08</v>
      </c>
      <c r="S8" s="34">
        <f t="shared" si="2"/>
        <v>51.98</v>
      </c>
    </row>
    <row r="9" spans="1:19" x14ac:dyDescent="0.3">
      <c r="A9" s="35"/>
      <c r="B9" s="107" t="s">
        <v>200</v>
      </c>
      <c r="C9" s="32">
        <f>_xlfn.IFNA(INDEX(C21:C29,$I$2),0)</f>
        <v>329.87</v>
      </c>
      <c r="D9" s="66">
        <f t="shared" ref="D9:S9" si="3">_xlfn.IFNA(INDEX(D21:D29,$I$2),0)</f>
        <v>329.87</v>
      </c>
      <c r="E9" s="66">
        <f t="shared" si="3"/>
        <v>329.87</v>
      </c>
      <c r="F9" s="66">
        <f t="shared" si="3"/>
        <v>461.54</v>
      </c>
      <c r="G9" s="66">
        <f t="shared" si="3"/>
        <v>594.59</v>
      </c>
      <c r="H9" s="66">
        <f t="shared" si="3"/>
        <v>594.59</v>
      </c>
      <c r="I9" s="66">
        <f t="shared" si="3"/>
        <v>823.28</v>
      </c>
      <c r="J9" s="66">
        <f t="shared" si="3"/>
        <v>823.28</v>
      </c>
      <c r="K9" s="33">
        <f t="shared" si="3"/>
        <v>163.35</v>
      </c>
      <c r="L9" s="67">
        <f t="shared" si="3"/>
        <v>163.35</v>
      </c>
      <c r="M9" s="67">
        <f t="shared" si="3"/>
        <v>163.35</v>
      </c>
      <c r="N9" s="67">
        <f t="shared" si="3"/>
        <v>81.680000000000007</v>
      </c>
      <c r="O9" s="67">
        <f t="shared" si="3"/>
        <v>81.680000000000007</v>
      </c>
      <c r="P9" s="67">
        <f t="shared" si="3"/>
        <v>81.680000000000007</v>
      </c>
      <c r="Q9" s="67">
        <f t="shared" si="3"/>
        <v>81.680000000000007</v>
      </c>
      <c r="R9" s="67">
        <f t="shared" si="3"/>
        <v>81.680000000000007</v>
      </c>
      <c r="S9" s="34">
        <f t="shared" si="3"/>
        <v>51.98</v>
      </c>
    </row>
    <row r="10" spans="1:19" ht="36" x14ac:dyDescent="0.3">
      <c r="A10" s="35"/>
      <c r="B10" s="31"/>
      <c r="C10" s="36" t="s">
        <v>12</v>
      </c>
      <c r="D10" s="37" t="s">
        <v>13</v>
      </c>
      <c r="E10" s="37" t="s">
        <v>14</v>
      </c>
      <c r="F10" s="37" t="s">
        <v>15</v>
      </c>
      <c r="G10" s="37" t="s">
        <v>16</v>
      </c>
      <c r="H10" s="37" t="s">
        <v>17</v>
      </c>
      <c r="I10" s="37" t="s">
        <v>18</v>
      </c>
      <c r="J10" s="37" t="s">
        <v>30</v>
      </c>
      <c r="K10" s="38" t="s">
        <v>12</v>
      </c>
      <c r="L10" s="39" t="s">
        <v>13</v>
      </c>
      <c r="M10" s="39" t="s">
        <v>14</v>
      </c>
      <c r="N10" s="39" t="s">
        <v>15</v>
      </c>
      <c r="O10" s="39" t="s">
        <v>16</v>
      </c>
      <c r="P10" s="39" t="s">
        <v>17</v>
      </c>
      <c r="Q10" s="39" t="s">
        <v>18</v>
      </c>
      <c r="R10" s="39" t="s">
        <v>30</v>
      </c>
      <c r="S10" s="40" t="s">
        <v>31</v>
      </c>
    </row>
    <row r="11" spans="1:19" ht="15" thickBot="1" x14ac:dyDescent="0.35">
      <c r="A11" s="35"/>
      <c r="B11" s="31"/>
      <c r="C11" s="41" t="s">
        <v>32</v>
      </c>
      <c r="D11" s="41" t="s">
        <v>32</v>
      </c>
      <c r="E11" s="41" t="s">
        <v>32</v>
      </c>
      <c r="F11" s="41" t="s">
        <v>32</v>
      </c>
      <c r="G11" s="41" t="s">
        <v>32</v>
      </c>
      <c r="H11" s="41" t="s">
        <v>32</v>
      </c>
      <c r="I11" s="41" t="s">
        <v>32</v>
      </c>
      <c r="J11" s="41" t="s">
        <v>32</v>
      </c>
      <c r="K11" s="42" t="s">
        <v>33</v>
      </c>
      <c r="L11" s="42" t="s">
        <v>33</v>
      </c>
      <c r="M11" s="42" t="s">
        <v>33</v>
      </c>
      <c r="N11" s="42" t="s">
        <v>33</v>
      </c>
      <c r="O11" s="42" t="s">
        <v>33</v>
      </c>
      <c r="P11" s="42" t="s">
        <v>33</v>
      </c>
      <c r="Q11" s="42" t="s">
        <v>33</v>
      </c>
      <c r="R11" s="42" t="s">
        <v>33</v>
      </c>
      <c r="S11" s="43" t="s">
        <v>34</v>
      </c>
    </row>
    <row r="12" spans="1:19" x14ac:dyDescent="0.3">
      <c r="A12" s="215" t="s">
        <v>35</v>
      </c>
      <c r="B12" s="44" t="s">
        <v>36</v>
      </c>
      <c r="C12" s="45">
        <v>2.8</v>
      </c>
      <c r="D12" s="45">
        <v>2.8</v>
      </c>
      <c r="E12" s="45">
        <v>2.8</v>
      </c>
      <c r="F12" s="45">
        <v>2.1</v>
      </c>
      <c r="G12" s="45">
        <v>2.1</v>
      </c>
      <c r="H12" s="45">
        <v>2.1</v>
      </c>
      <c r="I12" s="45">
        <v>2.1</v>
      </c>
      <c r="J12" s="45">
        <v>2.1</v>
      </c>
      <c r="K12" s="46">
        <v>2.5</v>
      </c>
      <c r="L12" s="46">
        <v>2.5</v>
      </c>
      <c r="M12" s="46">
        <v>2.5</v>
      </c>
      <c r="N12" s="46">
        <v>2.5</v>
      </c>
      <c r="O12" s="46">
        <v>2.5</v>
      </c>
      <c r="P12" s="46">
        <v>2.5</v>
      </c>
      <c r="Q12" s="46">
        <v>2.5</v>
      </c>
      <c r="R12" s="46">
        <v>2.5</v>
      </c>
      <c r="S12" s="47">
        <v>2.1</v>
      </c>
    </row>
    <row r="13" spans="1:19" x14ac:dyDescent="0.3">
      <c r="A13" s="215"/>
      <c r="B13" s="48" t="s">
        <v>37</v>
      </c>
      <c r="C13" s="49">
        <v>2</v>
      </c>
      <c r="D13" s="49">
        <v>2</v>
      </c>
      <c r="E13" s="49">
        <v>2</v>
      </c>
      <c r="F13" s="49">
        <v>2</v>
      </c>
      <c r="G13" s="49">
        <v>2</v>
      </c>
      <c r="H13" s="49">
        <v>2</v>
      </c>
      <c r="I13" s="49">
        <v>2</v>
      </c>
      <c r="J13" s="49">
        <v>2</v>
      </c>
      <c r="K13" s="50">
        <v>2.8</v>
      </c>
      <c r="L13" s="50">
        <v>2.8</v>
      </c>
      <c r="M13" s="50">
        <v>2.8</v>
      </c>
      <c r="N13" s="50">
        <v>2.8</v>
      </c>
      <c r="O13" s="50">
        <v>2.8</v>
      </c>
      <c r="P13" s="50">
        <v>2.8</v>
      </c>
      <c r="Q13" s="50">
        <v>2.8</v>
      </c>
      <c r="R13" s="50">
        <v>2.8</v>
      </c>
      <c r="S13" s="51">
        <v>1</v>
      </c>
    </row>
    <row r="14" spans="1:19" x14ac:dyDescent="0.3">
      <c r="A14" s="215"/>
      <c r="B14" s="48" t="s">
        <v>38</v>
      </c>
      <c r="C14" s="49">
        <v>2.8</v>
      </c>
      <c r="D14" s="49">
        <v>2.8</v>
      </c>
      <c r="E14" s="49">
        <v>2.8</v>
      </c>
      <c r="F14" s="49">
        <v>2.1</v>
      </c>
      <c r="G14" s="49">
        <v>2.1</v>
      </c>
      <c r="H14" s="49">
        <v>2.1</v>
      </c>
      <c r="I14" s="49">
        <v>2.1</v>
      </c>
      <c r="J14" s="49">
        <v>2.1</v>
      </c>
      <c r="K14" s="50">
        <v>2.8</v>
      </c>
      <c r="L14" s="50">
        <v>2.8</v>
      </c>
      <c r="M14" s="50">
        <v>2.8</v>
      </c>
      <c r="N14" s="50">
        <v>2.8</v>
      </c>
      <c r="O14" s="50">
        <v>2.8</v>
      </c>
      <c r="P14" s="50">
        <v>2.8</v>
      </c>
      <c r="Q14" s="50">
        <v>2.8</v>
      </c>
      <c r="R14" s="50">
        <v>2.8</v>
      </c>
      <c r="S14" s="51">
        <v>2.1</v>
      </c>
    </row>
    <row r="15" spans="1:19" x14ac:dyDescent="0.3">
      <c r="A15" s="215"/>
      <c r="B15" s="48" t="s">
        <v>39</v>
      </c>
      <c r="C15" s="49">
        <v>2.8</v>
      </c>
      <c r="D15" s="49">
        <v>2.8</v>
      </c>
      <c r="E15" s="49">
        <v>2.8</v>
      </c>
      <c r="F15" s="49">
        <v>2.1</v>
      </c>
      <c r="G15" s="49">
        <v>2.1</v>
      </c>
      <c r="H15" s="49">
        <v>2.1</v>
      </c>
      <c r="I15" s="49">
        <v>2.1</v>
      </c>
      <c r="J15" s="49">
        <v>2.1</v>
      </c>
      <c r="K15" s="50">
        <v>2.5</v>
      </c>
      <c r="L15" s="50">
        <v>2.5</v>
      </c>
      <c r="M15" s="50">
        <v>2.5</v>
      </c>
      <c r="N15" s="50">
        <v>2.5</v>
      </c>
      <c r="O15" s="50">
        <v>2.5</v>
      </c>
      <c r="P15" s="50">
        <v>2.5</v>
      </c>
      <c r="Q15" s="50">
        <v>2.5</v>
      </c>
      <c r="R15" s="50">
        <v>2.5</v>
      </c>
      <c r="S15" s="51">
        <v>2.1</v>
      </c>
    </row>
    <row r="16" spans="1:19" x14ac:dyDescent="0.3">
      <c r="A16" s="215"/>
      <c r="B16" s="48" t="s">
        <v>40</v>
      </c>
      <c r="C16" s="49">
        <v>2.8</v>
      </c>
      <c r="D16" s="49">
        <v>2.8</v>
      </c>
      <c r="E16" s="49">
        <v>2.8</v>
      </c>
      <c r="F16" s="49">
        <v>2.1</v>
      </c>
      <c r="G16" s="49">
        <v>2.1</v>
      </c>
      <c r="H16" s="49">
        <v>2.1</v>
      </c>
      <c r="I16" s="49">
        <v>2.1</v>
      </c>
      <c r="J16" s="49">
        <v>2.1</v>
      </c>
      <c r="K16" s="50">
        <v>2.6</v>
      </c>
      <c r="L16" s="50">
        <v>2.6</v>
      </c>
      <c r="M16" s="50">
        <v>2.6</v>
      </c>
      <c r="N16" s="50">
        <v>2.6</v>
      </c>
      <c r="O16" s="50">
        <v>2.6</v>
      </c>
      <c r="P16" s="50">
        <v>2.6</v>
      </c>
      <c r="Q16" s="50">
        <v>2.6</v>
      </c>
      <c r="R16" s="50">
        <v>2.6</v>
      </c>
      <c r="S16" s="51">
        <v>2.1</v>
      </c>
    </row>
    <row r="17" spans="1:19" x14ac:dyDescent="0.3">
      <c r="A17" s="215"/>
      <c r="B17" s="48" t="s">
        <v>41</v>
      </c>
      <c r="C17" s="49">
        <v>2.1</v>
      </c>
      <c r="D17" s="49">
        <v>2.1</v>
      </c>
      <c r="E17" s="49">
        <v>2.1</v>
      </c>
      <c r="F17" s="49">
        <v>2.1</v>
      </c>
      <c r="G17" s="49">
        <v>2.1</v>
      </c>
      <c r="H17" s="49">
        <v>2.1</v>
      </c>
      <c r="I17" s="49">
        <v>2.1</v>
      </c>
      <c r="J17" s="49">
        <v>2.1</v>
      </c>
      <c r="K17" s="50">
        <v>2.5</v>
      </c>
      <c r="L17" s="50">
        <v>2.5</v>
      </c>
      <c r="M17" s="50">
        <v>2.5</v>
      </c>
      <c r="N17" s="50">
        <v>2.5</v>
      </c>
      <c r="O17" s="50">
        <v>2.5</v>
      </c>
      <c r="P17" s="50">
        <v>2.5</v>
      </c>
      <c r="Q17" s="50">
        <v>2.5</v>
      </c>
      <c r="R17" s="50">
        <v>2.5</v>
      </c>
      <c r="S17" s="51">
        <v>2.1</v>
      </c>
    </row>
    <row r="18" spans="1:19" x14ac:dyDescent="0.3">
      <c r="A18" s="215"/>
      <c r="B18" s="48" t="s">
        <v>42</v>
      </c>
      <c r="C18" s="49">
        <v>8</v>
      </c>
      <c r="D18" s="49">
        <v>8</v>
      </c>
      <c r="E18" s="49">
        <v>8</v>
      </c>
      <c r="F18" s="49">
        <v>8</v>
      </c>
      <c r="G18" s="49">
        <v>8</v>
      </c>
      <c r="H18" s="49">
        <v>8</v>
      </c>
      <c r="I18" s="49">
        <v>8</v>
      </c>
      <c r="J18" s="49">
        <v>8</v>
      </c>
      <c r="K18" s="50">
        <v>8</v>
      </c>
      <c r="L18" s="50">
        <v>8</v>
      </c>
      <c r="M18" s="50">
        <v>8</v>
      </c>
      <c r="N18" s="50">
        <v>8</v>
      </c>
      <c r="O18" s="50">
        <v>8</v>
      </c>
      <c r="P18" s="50">
        <v>8</v>
      </c>
      <c r="Q18" s="50">
        <v>8</v>
      </c>
      <c r="R18" s="50">
        <v>8</v>
      </c>
      <c r="S18" s="51">
        <v>8</v>
      </c>
    </row>
    <row r="19" spans="1:19" x14ac:dyDescent="0.3">
      <c r="A19" s="215"/>
      <c r="B19" s="48" t="s">
        <v>43</v>
      </c>
      <c r="C19" s="49">
        <v>2.6</v>
      </c>
      <c r="D19" s="49">
        <v>2.6</v>
      </c>
      <c r="E19" s="49">
        <v>2.6</v>
      </c>
      <c r="F19" s="49">
        <v>2.6</v>
      </c>
      <c r="G19" s="49">
        <v>2.6</v>
      </c>
      <c r="H19" s="49">
        <v>2.6</v>
      </c>
      <c r="I19" s="49">
        <v>2.6</v>
      </c>
      <c r="J19" s="49">
        <v>2.6</v>
      </c>
      <c r="K19" s="50">
        <v>2.8</v>
      </c>
      <c r="L19" s="50">
        <v>2.8</v>
      </c>
      <c r="M19" s="50">
        <v>2.8</v>
      </c>
      <c r="N19" s="50">
        <v>2.8</v>
      </c>
      <c r="O19" s="50">
        <v>2.8</v>
      </c>
      <c r="P19" s="50">
        <v>2.8</v>
      </c>
      <c r="Q19" s="50">
        <v>2.8</v>
      </c>
      <c r="R19" s="50">
        <v>2.8</v>
      </c>
      <c r="S19" s="51">
        <v>2.6</v>
      </c>
    </row>
    <row r="20" spans="1:19" ht="15" thickBot="1" x14ac:dyDescent="0.35">
      <c r="A20" s="215"/>
      <c r="B20" s="52" t="s">
        <v>44</v>
      </c>
      <c r="C20" s="53">
        <v>20</v>
      </c>
      <c r="D20" s="53">
        <v>20</v>
      </c>
      <c r="E20" s="53">
        <v>20</v>
      </c>
      <c r="F20" s="53">
        <v>20</v>
      </c>
      <c r="G20" s="53">
        <v>20</v>
      </c>
      <c r="H20" s="53">
        <v>20</v>
      </c>
      <c r="I20" s="53">
        <v>20</v>
      </c>
      <c r="J20" s="53">
        <v>20</v>
      </c>
      <c r="K20" s="54">
        <v>20</v>
      </c>
      <c r="L20" s="54">
        <v>20</v>
      </c>
      <c r="M20" s="54">
        <v>20</v>
      </c>
      <c r="N20" s="54">
        <v>20</v>
      </c>
      <c r="O20" s="54">
        <v>20</v>
      </c>
      <c r="P20" s="54">
        <v>20</v>
      </c>
      <c r="Q20" s="54">
        <v>20</v>
      </c>
      <c r="R20" s="54">
        <v>20</v>
      </c>
      <c r="S20" s="55">
        <v>20</v>
      </c>
    </row>
    <row r="21" spans="1:19" x14ac:dyDescent="0.3">
      <c r="A21" s="215" t="s">
        <v>45</v>
      </c>
      <c r="B21" s="56" t="s">
        <v>36</v>
      </c>
      <c r="C21" s="57">
        <f t="shared" ref="C21:C29" si="4">ROUND(C$7*C12,2)</f>
        <v>329.87</v>
      </c>
      <c r="D21" s="57">
        <f t="shared" ref="D21:S29" si="5">ROUND(D$7*D12,2)</f>
        <v>329.87</v>
      </c>
      <c r="E21" s="57">
        <f t="shared" si="5"/>
        <v>329.87</v>
      </c>
      <c r="F21" s="57">
        <f t="shared" si="5"/>
        <v>461.54</v>
      </c>
      <c r="G21" s="57">
        <f t="shared" si="5"/>
        <v>594.59</v>
      </c>
      <c r="H21" s="57">
        <f t="shared" si="5"/>
        <v>594.59</v>
      </c>
      <c r="I21" s="57">
        <f t="shared" si="5"/>
        <v>823.28</v>
      </c>
      <c r="J21" s="57">
        <f t="shared" si="5"/>
        <v>823.28</v>
      </c>
      <c r="K21" s="58">
        <f t="shared" si="5"/>
        <v>163.35</v>
      </c>
      <c r="L21" s="58">
        <f t="shared" si="5"/>
        <v>163.35</v>
      </c>
      <c r="M21" s="58">
        <f t="shared" si="5"/>
        <v>163.35</v>
      </c>
      <c r="N21" s="58">
        <f t="shared" si="5"/>
        <v>81.680000000000007</v>
      </c>
      <c r="O21" s="58">
        <f t="shared" si="5"/>
        <v>81.680000000000007</v>
      </c>
      <c r="P21" s="58">
        <f t="shared" si="5"/>
        <v>81.680000000000007</v>
      </c>
      <c r="Q21" s="58">
        <f t="shared" si="5"/>
        <v>81.680000000000007</v>
      </c>
      <c r="R21" s="58">
        <f t="shared" si="5"/>
        <v>81.680000000000007</v>
      </c>
      <c r="S21" s="59">
        <f t="shared" si="5"/>
        <v>51.98</v>
      </c>
    </row>
    <row r="22" spans="1:19" x14ac:dyDescent="0.3">
      <c r="A22" s="215"/>
      <c r="B22" s="60" t="s">
        <v>37</v>
      </c>
      <c r="C22" s="32">
        <f t="shared" si="4"/>
        <v>235.62</v>
      </c>
      <c r="D22" s="32">
        <f t="shared" ref="D22:R22" si="6">ROUND(D$7*D13,2)</f>
        <v>235.62</v>
      </c>
      <c r="E22" s="32">
        <f t="shared" si="6"/>
        <v>235.62</v>
      </c>
      <c r="F22" s="32">
        <f t="shared" si="6"/>
        <v>439.56</v>
      </c>
      <c r="G22" s="32">
        <f t="shared" si="6"/>
        <v>566.28</v>
      </c>
      <c r="H22" s="32">
        <f t="shared" si="6"/>
        <v>566.28</v>
      </c>
      <c r="I22" s="32">
        <f t="shared" si="6"/>
        <v>784.08</v>
      </c>
      <c r="J22" s="32">
        <f t="shared" si="6"/>
        <v>784.08</v>
      </c>
      <c r="K22" s="33">
        <f t="shared" si="6"/>
        <v>182.95</v>
      </c>
      <c r="L22" s="33">
        <f t="shared" si="6"/>
        <v>182.95</v>
      </c>
      <c r="M22" s="33">
        <f t="shared" si="6"/>
        <v>182.95</v>
      </c>
      <c r="N22" s="33">
        <f t="shared" si="6"/>
        <v>91.48</v>
      </c>
      <c r="O22" s="33">
        <f t="shared" si="6"/>
        <v>91.48</v>
      </c>
      <c r="P22" s="33">
        <f t="shared" si="6"/>
        <v>91.48</v>
      </c>
      <c r="Q22" s="33">
        <f t="shared" si="6"/>
        <v>91.48</v>
      </c>
      <c r="R22" s="33">
        <f t="shared" si="6"/>
        <v>91.48</v>
      </c>
      <c r="S22" s="61">
        <f t="shared" si="5"/>
        <v>24.75</v>
      </c>
    </row>
    <row r="23" spans="1:19" x14ac:dyDescent="0.3">
      <c r="A23" s="215"/>
      <c r="B23" s="60" t="s">
        <v>38</v>
      </c>
      <c r="C23" s="32">
        <f t="shared" si="4"/>
        <v>329.87</v>
      </c>
      <c r="D23" s="32">
        <f t="shared" si="5"/>
        <v>329.87</v>
      </c>
      <c r="E23" s="32">
        <f t="shared" si="5"/>
        <v>329.87</v>
      </c>
      <c r="F23" s="32">
        <f t="shared" si="5"/>
        <v>461.54</v>
      </c>
      <c r="G23" s="32">
        <f t="shared" si="5"/>
        <v>594.59</v>
      </c>
      <c r="H23" s="32">
        <f t="shared" si="5"/>
        <v>594.59</v>
      </c>
      <c r="I23" s="32">
        <f t="shared" si="5"/>
        <v>823.28</v>
      </c>
      <c r="J23" s="32">
        <f t="shared" si="5"/>
        <v>823.28</v>
      </c>
      <c r="K23" s="33">
        <f t="shared" si="5"/>
        <v>182.95</v>
      </c>
      <c r="L23" s="33">
        <f t="shared" si="5"/>
        <v>182.95</v>
      </c>
      <c r="M23" s="33">
        <f t="shared" si="5"/>
        <v>182.95</v>
      </c>
      <c r="N23" s="33">
        <f t="shared" si="5"/>
        <v>91.48</v>
      </c>
      <c r="O23" s="33">
        <f t="shared" si="5"/>
        <v>91.48</v>
      </c>
      <c r="P23" s="33">
        <f t="shared" si="5"/>
        <v>91.48</v>
      </c>
      <c r="Q23" s="33">
        <f t="shared" si="5"/>
        <v>91.48</v>
      </c>
      <c r="R23" s="33">
        <f t="shared" si="5"/>
        <v>91.48</v>
      </c>
      <c r="S23" s="61">
        <f t="shared" si="5"/>
        <v>51.98</v>
      </c>
    </row>
    <row r="24" spans="1:19" x14ac:dyDescent="0.3">
      <c r="A24" s="215"/>
      <c r="B24" s="60" t="s">
        <v>39</v>
      </c>
      <c r="C24" s="32">
        <f t="shared" si="4"/>
        <v>329.87</v>
      </c>
      <c r="D24" s="32">
        <f t="shared" si="5"/>
        <v>329.87</v>
      </c>
      <c r="E24" s="32">
        <f t="shared" si="5"/>
        <v>329.87</v>
      </c>
      <c r="F24" s="32">
        <f t="shared" si="5"/>
        <v>461.54</v>
      </c>
      <c r="G24" s="32">
        <f t="shared" si="5"/>
        <v>594.59</v>
      </c>
      <c r="H24" s="32">
        <f t="shared" si="5"/>
        <v>594.59</v>
      </c>
      <c r="I24" s="32">
        <f t="shared" si="5"/>
        <v>823.28</v>
      </c>
      <c r="J24" s="32">
        <f t="shared" si="5"/>
        <v>823.28</v>
      </c>
      <c r="K24" s="33">
        <f t="shared" si="5"/>
        <v>163.35</v>
      </c>
      <c r="L24" s="33">
        <f t="shared" si="5"/>
        <v>163.35</v>
      </c>
      <c r="M24" s="33">
        <f t="shared" si="5"/>
        <v>163.35</v>
      </c>
      <c r="N24" s="33">
        <f t="shared" si="5"/>
        <v>81.680000000000007</v>
      </c>
      <c r="O24" s="33">
        <f t="shared" si="5"/>
        <v>81.680000000000007</v>
      </c>
      <c r="P24" s="33">
        <f t="shared" si="5"/>
        <v>81.680000000000007</v>
      </c>
      <c r="Q24" s="33">
        <f t="shared" si="5"/>
        <v>81.680000000000007</v>
      </c>
      <c r="R24" s="33">
        <f t="shared" si="5"/>
        <v>81.680000000000007</v>
      </c>
      <c r="S24" s="61">
        <f t="shared" si="5"/>
        <v>51.98</v>
      </c>
    </row>
    <row r="25" spans="1:19" x14ac:dyDescent="0.3">
      <c r="A25" s="215"/>
      <c r="B25" s="60" t="s">
        <v>40</v>
      </c>
      <c r="C25" s="32">
        <f t="shared" si="4"/>
        <v>329.87</v>
      </c>
      <c r="D25" s="32">
        <f t="shared" si="5"/>
        <v>329.87</v>
      </c>
      <c r="E25" s="32">
        <f t="shared" si="5"/>
        <v>329.87</v>
      </c>
      <c r="F25" s="32">
        <f t="shared" si="5"/>
        <v>461.54</v>
      </c>
      <c r="G25" s="32">
        <f t="shared" si="5"/>
        <v>594.59</v>
      </c>
      <c r="H25" s="32">
        <f t="shared" si="5"/>
        <v>594.59</v>
      </c>
      <c r="I25" s="32">
        <f t="shared" si="5"/>
        <v>823.28</v>
      </c>
      <c r="J25" s="32">
        <f t="shared" si="5"/>
        <v>823.28</v>
      </c>
      <c r="K25" s="33">
        <f t="shared" si="5"/>
        <v>169.88</v>
      </c>
      <c r="L25" s="33">
        <f t="shared" si="5"/>
        <v>169.88</v>
      </c>
      <c r="M25" s="33">
        <f t="shared" si="5"/>
        <v>169.88</v>
      </c>
      <c r="N25" s="33">
        <f t="shared" si="5"/>
        <v>84.94</v>
      </c>
      <c r="O25" s="33">
        <f t="shared" si="5"/>
        <v>84.94</v>
      </c>
      <c r="P25" s="33">
        <f t="shared" si="5"/>
        <v>84.94</v>
      </c>
      <c r="Q25" s="33">
        <f t="shared" si="5"/>
        <v>84.94</v>
      </c>
      <c r="R25" s="33">
        <f t="shared" si="5"/>
        <v>84.94</v>
      </c>
      <c r="S25" s="61">
        <f t="shared" si="5"/>
        <v>51.98</v>
      </c>
    </row>
    <row r="26" spans="1:19" x14ac:dyDescent="0.3">
      <c r="A26" s="215"/>
      <c r="B26" s="60" t="s">
        <v>41</v>
      </c>
      <c r="C26" s="32">
        <f t="shared" si="4"/>
        <v>247.4</v>
      </c>
      <c r="D26" s="32">
        <f t="shared" si="5"/>
        <v>247.4</v>
      </c>
      <c r="E26" s="32">
        <f t="shared" si="5"/>
        <v>247.4</v>
      </c>
      <c r="F26" s="32">
        <f t="shared" si="5"/>
        <v>461.54</v>
      </c>
      <c r="G26" s="32">
        <f t="shared" si="5"/>
        <v>594.59</v>
      </c>
      <c r="H26" s="32">
        <f t="shared" si="5"/>
        <v>594.59</v>
      </c>
      <c r="I26" s="32">
        <f t="shared" si="5"/>
        <v>823.28</v>
      </c>
      <c r="J26" s="32">
        <f t="shared" si="5"/>
        <v>823.28</v>
      </c>
      <c r="K26" s="33">
        <f t="shared" si="5"/>
        <v>163.35</v>
      </c>
      <c r="L26" s="33">
        <f t="shared" si="5"/>
        <v>163.35</v>
      </c>
      <c r="M26" s="33">
        <f t="shared" si="5"/>
        <v>163.35</v>
      </c>
      <c r="N26" s="33">
        <f t="shared" si="5"/>
        <v>81.680000000000007</v>
      </c>
      <c r="O26" s="33">
        <f t="shared" si="5"/>
        <v>81.680000000000007</v>
      </c>
      <c r="P26" s="33">
        <f t="shared" si="5"/>
        <v>81.680000000000007</v>
      </c>
      <c r="Q26" s="33">
        <f t="shared" si="5"/>
        <v>81.680000000000007</v>
      </c>
      <c r="R26" s="33">
        <f t="shared" si="5"/>
        <v>81.680000000000007</v>
      </c>
      <c r="S26" s="61">
        <f t="shared" si="5"/>
        <v>51.98</v>
      </c>
    </row>
    <row r="27" spans="1:19" x14ac:dyDescent="0.3">
      <c r="A27" s="215"/>
      <c r="B27" s="60" t="s">
        <v>42</v>
      </c>
      <c r="C27" s="32">
        <f t="shared" si="4"/>
        <v>942.48</v>
      </c>
      <c r="D27" s="32">
        <f t="shared" si="5"/>
        <v>942.48</v>
      </c>
      <c r="E27" s="32">
        <f t="shared" si="5"/>
        <v>942.48</v>
      </c>
      <c r="F27" s="32">
        <f t="shared" si="5"/>
        <v>1758.24</v>
      </c>
      <c r="G27" s="32">
        <f t="shared" si="5"/>
        <v>2265.12</v>
      </c>
      <c r="H27" s="32">
        <f t="shared" si="5"/>
        <v>2265.12</v>
      </c>
      <c r="I27" s="32">
        <f t="shared" si="5"/>
        <v>3136.32</v>
      </c>
      <c r="J27" s="32">
        <f t="shared" si="5"/>
        <v>3136.32</v>
      </c>
      <c r="K27" s="33">
        <f t="shared" si="5"/>
        <v>522.72</v>
      </c>
      <c r="L27" s="33">
        <f t="shared" si="5"/>
        <v>522.72</v>
      </c>
      <c r="M27" s="33">
        <f t="shared" si="5"/>
        <v>522.72</v>
      </c>
      <c r="N27" s="33">
        <f t="shared" si="5"/>
        <v>261.36</v>
      </c>
      <c r="O27" s="33">
        <f t="shared" si="5"/>
        <v>261.36</v>
      </c>
      <c r="P27" s="33">
        <f t="shared" si="5"/>
        <v>261.36</v>
      </c>
      <c r="Q27" s="33">
        <f t="shared" si="5"/>
        <v>261.36</v>
      </c>
      <c r="R27" s="33">
        <f t="shared" si="5"/>
        <v>261.36</v>
      </c>
      <c r="S27" s="61">
        <f t="shared" si="5"/>
        <v>198</v>
      </c>
    </row>
    <row r="28" spans="1:19" x14ac:dyDescent="0.3">
      <c r="A28" s="215"/>
      <c r="B28" s="60" t="s">
        <v>43</v>
      </c>
      <c r="C28" s="32">
        <f t="shared" si="4"/>
        <v>306.31</v>
      </c>
      <c r="D28" s="32">
        <f t="shared" si="5"/>
        <v>306.31</v>
      </c>
      <c r="E28" s="32">
        <f t="shared" si="5"/>
        <v>306.31</v>
      </c>
      <c r="F28" s="32">
        <f t="shared" si="5"/>
        <v>571.42999999999995</v>
      </c>
      <c r="G28" s="32">
        <f t="shared" si="5"/>
        <v>736.16</v>
      </c>
      <c r="H28" s="32">
        <f t="shared" si="5"/>
        <v>736.16</v>
      </c>
      <c r="I28" s="32">
        <f t="shared" si="5"/>
        <v>1019.3</v>
      </c>
      <c r="J28" s="32">
        <f t="shared" si="5"/>
        <v>1019.3</v>
      </c>
      <c r="K28" s="33">
        <f t="shared" si="5"/>
        <v>182.95</v>
      </c>
      <c r="L28" s="33">
        <f t="shared" si="5"/>
        <v>182.95</v>
      </c>
      <c r="M28" s="33">
        <f t="shared" si="5"/>
        <v>182.95</v>
      </c>
      <c r="N28" s="33">
        <f t="shared" si="5"/>
        <v>91.48</v>
      </c>
      <c r="O28" s="33">
        <f t="shared" si="5"/>
        <v>91.48</v>
      </c>
      <c r="P28" s="33">
        <f t="shared" si="5"/>
        <v>91.48</v>
      </c>
      <c r="Q28" s="33">
        <f t="shared" si="5"/>
        <v>91.48</v>
      </c>
      <c r="R28" s="33">
        <f t="shared" si="5"/>
        <v>91.48</v>
      </c>
      <c r="S28" s="61">
        <f t="shared" si="5"/>
        <v>64.349999999999994</v>
      </c>
    </row>
    <row r="29" spans="1:19" ht="15" thickBot="1" x14ac:dyDescent="0.35">
      <c r="A29" s="215"/>
      <c r="B29" s="62" t="s">
        <v>44</v>
      </c>
      <c r="C29" s="63">
        <f t="shared" si="4"/>
        <v>2356.1999999999998</v>
      </c>
      <c r="D29" s="63">
        <f t="shared" si="5"/>
        <v>2356.1999999999998</v>
      </c>
      <c r="E29" s="63">
        <f t="shared" si="5"/>
        <v>2356.1999999999998</v>
      </c>
      <c r="F29" s="63">
        <f t="shared" si="5"/>
        <v>4395.6000000000004</v>
      </c>
      <c r="G29" s="63">
        <f t="shared" si="5"/>
        <v>5662.8</v>
      </c>
      <c r="H29" s="63">
        <f t="shared" si="5"/>
        <v>5662.8</v>
      </c>
      <c r="I29" s="63">
        <f t="shared" si="5"/>
        <v>7840.8</v>
      </c>
      <c r="J29" s="63">
        <f t="shared" si="5"/>
        <v>7840.8</v>
      </c>
      <c r="K29" s="64">
        <f t="shared" si="5"/>
        <v>1306.8</v>
      </c>
      <c r="L29" s="64">
        <f t="shared" si="5"/>
        <v>1306.8</v>
      </c>
      <c r="M29" s="64">
        <f t="shared" si="5"/>
        <v>1306.8</v>
      </c>
      <c r="N29" s="64">
        <f t="shared" si="5"/>
        <v>653.4</v>
      </c>
      <c r="O29" s="64">
        <f t="shared" si="5"/>
        <v>653.4</v>
      </c>
      <c r="P29" s="64">
        <f t="shared" si="5"/>
        <v>653.4</v>
      </c>
      <c r="Q29" s="64">
        <f t="shared" si="5"/>
        <v>653.4</v>
      </c>
      <c r="R29" s="64">
        <f t="shared" si="5"/>
        <v>653.4</v>
      </c>
      <c r="S29" s="65">
        <f t="shared" si="5"/>
        <v>495</v>
      </c>
    </row>
    <row r="30" spans="1:19" x14ac:dyDescent="0.3">
      <c r="A30" s="215" t="s">
        <v>45</v>
      </c>
      <c r="B30" s="56" t="s">
        <v>36</v>
      </c>
      <c r="C30" s="57">
        <f>ROUND(C$6*C12,2)</f>
        <v>274.43</v>
      </c>
      <c r="D30" s="57">
        <f t="shared" ref="D30:S30" si="7">ROUND(D$6*D12,2)</f>
        <v>274.43</v>
      </c>
      <c r="E30" s="57">
        <f t="shared" si="7"/>
        <v>274.43</v>
      </c>
      <c r="F30" s="57">
        <f t="shared" si="7"/>
        <v>384.62</v>
      </c>
      <c r="G30" s="57">
        <f t="shared" si="7"/>
        <v>494.8</v>
      </c>
      <c r="H30" s="57">
        <f t="shared" si="7"/>
        <v>494.8</v>
      </c>
      <c r="I30" s="57">
        <f t="shared" si="7"/>
        <v>686.07</v>
      </c>
      <c r="J30" s="57">
        <f t="shared" si="7"/>
        <v>686.07</v>
      </c>
      <c r="K30" s="58">
        <f t="shared" si="7"/>
        <v>136.13</v>
      </c>
      <c r="L30" s="58">
        <f t="shared" si="7"/>
        <v>136.13</v>
      </c>
      <c r="M30" s="58">
        <f t="shared" si="7"/>
        <v>136.13</v>
      </c>
      <c r="N30" s="58">
        <f t="shared" si="7"/>
        <v>68.08</v>
      </c>
      <c r="O30" s="58">
        <f t="shared" si="7"/>
        <v>68.08</v>
      </c>
      <c r="P30" s="58">
        <f t="shared" si="7"/>
        <v>68.08</v>
      </c>
      <c r="Q30" s="58">
        <f t="shared" si="7"/>
        <v>68.08</v>
      </c>
      <c r="R30" s="58">
        <f t="shared" si="7"/>
        <v>68.08</v>
      </c>
      <c r="S30" s="59">
        <f t="shared" si="7"/>
        <v>51.98</v>
      </c>
    </row>
    <row r="31" spans="1:19" x14ac:dyDescent="0.3">
      <c r="A31" s="215"/>
      <c r="B31" s="60" t="s">
        <v>37</v>
      </c>
      <c r="C31" s="32">
        <f t="shared" ref="C31:S38" si="8">ROUND(C$6*C13,2)</f>
        <v>196.02</v>
      </c>
      <c r="D31" s="32">
        <f t="shared" si="8"/>
        <v>196.02</v>
      </c>
      <c r="E31" s="32">
        <f t="shared" si="8"/>
        <v>196.02</v>
      </c>
      <c r="F31" s="32">
        <f t="shared" si="8"/>
        <v>366.3</v>
      </c>
      <c r="G31" s="32">
        <f t="shared" si="8"/>
        <v>471.24</v>
      </c>
      <c r="H31" s="32">
        <f t="shared" si="8"/>
        <v>471.24</v>
      </c>
      <c r="I31" s="32">
        <f t="shared" si="8"/>
        <v>653.4</v>
      </c>
      <c r="J31" s="32">
        <f t="shared" si="8"/>
        <v>653.4</v>
      </c>
      <c r="K31" s="33">
        <f t="shared" si="8"/>
        <v>152.46</v>
      </c>
      <c r="L31" s="33">
        <f t="shared" si="8"/>
        <v>152.46</v>
      </c>
      <c r="M31" s="33">
        <f t="shared" si="8"/>
        <v>152.46</v>
      </c>
      <c r="N31" s="33">
        <f t="shared" si="8"/>
        <v>76.239999999999995</v>
      </c>
      <c r="O31" s="33">
        <f t="shared" si="8"/>
        <v>76.239999999999995</v>
      </c>
      <c r="P31" s="33">
        <f t="shared" si="8"/>
        <v>76.239999999999995</v>
      </c>
      <c r="Q31" s="33">
        <f t="shared" si="8"/>
        <v>76.239999999999995</v>
      </c>
      <c r="R31" s="33">
        <f t="shared" si="8"/>
        <v>76.239999999999995</v>
      </c>
      <c r="S31" s="61">
        <f t="shared" si="8"/>
        <v>24.75</v>
      </c>
    </row>
    <row r="32" spans="1:19" ht="15" customHeight="1" x14ac:dyDescent="0.3">
      <c r="A32" s="215"/>
      <c r="B32" s="60" t="s">
        <v>38</v>
      </c>
      <c r="C32" s="32">
        <f t="shared" si="8"/>
        <v>274.43</v>
      </c>
      <c r="D32" s="32">
        <f t="shared" si="8"/>
        <v>274.43</v>
      </c>
      <c r="E32" s="32">
        <f t="shared" si="8"/>
        <v>274.43</v>
      </c>
      <c r="F32" s="32">
        <f t="shared" si="8"/>
        <v>384.62</v>
      </c>
      <c r="G32" s="32">
        <f t="shared" si="8"/>
        <v>494.8</v>
      </c>
      <c r="H32" s="32">
        <f t="shared" si="8"/>
        <v>494.8</v>
      </c>
      <c r="I32" s="32">
        <f t="shared" si="8"/>
        <v>686.07</v>
      </c>
      <c r="J32" s="32">
        <f t="shared" si="8"/>
        <v>686.07</v>
      </c>
      <c r="K32" s="33">
        <f t="shared" si="8"/>
        <v>152.46</v>
      </c>
      <c r="L32" s="33">
        <f t="shared" si="8"/>
        <v>152.46</v>
      </c>
      <c r="M32" s="33">
        <f t="shared" si="8"/>
        <v>152.46</v>
      </c>
      <c r="N32" s="33">
        <f t="shared" si="8"/>
        <v>76.239999999999995</v>
      </c>
      <c r="O32" s="33">
        <f t="shared" si="8"/>
        <v>76.239999999999995</v>
      </c>
      <c r="P32" s="33">
        <f t="shared" si="8"/>
        <v>76.239999999999995</v>
      </c>
      <c r="Q32" s="33">
        <f t="shared" si="8"/>
        <v>76.239999999999995</v>
      </c>
      <c r="R32" s="33">
        <f t="shared" si="8"/>
        <v>76.239999999999995</v>
      </c>
      <c r="S32" s="61">
        <f t="shared" si="8"/>
        <v>51.98</v>
      </c>
    </row>
    <row r="33" spans="1:19" x14ac:dyDescent="0.3">
      <c r="A33" s="215"/>
      <c r="B33" s="60" t="s">
        <v>39</v>
      </c>
      <c r="C33" s="32">
        <f t="shared" si="8"/>
        <v>274.43</v>
      </c>
      <c r="D33" s="32">
        <f t="shared" si="8"/>
        <v>274.43</v>
      </c>
      <c r="E33" s="32">
        <f t="shared" si="8"/>
        <v>274.43</v>
      </c>
      <c r="F33" s="32">
        <f t="shared" si="8"/>
        <v>384.62</v>
      </c>
      <c r="G33" s="32">
        <f t="shared" si="8"/>
        <v>494.8</v>
      </c>
      <c r="H33" s="32">
        <f t="shared" si="8"/>
        <v>494.8</v>
      </c>
      <c r="I33" s="32">
        <f t="shared" si="8"/>
        <v>686.07</v>
      </c>
      <c r="J33" s="32">
        <f t="shared" si="8"/>
        <v>686.07</v>
      </c>
      <c r="K33" s="33">
        <f t="shared" si="8"/>
        <v>136.13</v>
      </c>
      <c r="L33" s="33">
        <f t="shared" si="8"/>
        <v>136.13</v>
      </c>
      <c r="M33" s="33">
        <f t="shared" si="8"/>
        <v>136.13</v>
      </c>
      <c r="N33" s="33">
        <f t="shared" si="8"/>
        <v>68.08</v>
      </c>
      <c r="O33" s="33">
        <f t="shared" si="8"/>
        <v>68.08</v>
      </c>
      <c r="P33" s="33">
        <f t="shared" si="8"/>
        <v>68.08</v>
      </c>
      <c r="Q33" s="33">
        <f t="shared" si="8"/>
        <v>68.08</v>
      </c>
      <c r="R33" s="33">
        <f t="shared" si="8"/>
        <v>68.08</v>
      </c>
      <c r="S33" s="61">
        <f t="shared" si="8"/>
        <v>51.98</v>
      </c>
    </row>
    <row r="34" spans="1:19" x14ac:dyDescent="0.3">
      <c r="A34" s="215"/>
      <c r="B34" s="60" t="s">
        <v>40</v>
      </c>
      <c r="C34" s="32">
        <f t="shared" si="8"/>
        <v>274.43</v>
      </c>
      <c r="D34" s="32">
        <f t="shared" si="8"/>
        <v>274.43</v>
      </c>
      <c r="E34" s="32">
        <f t="shared" si="8"/>
        <v>274.43</v>
      </c>
      <c r="F34" s="32">
        <f t="shared" si="8"/>
        <v>384.62</v>
      </c>
      <c r="G34" s="32">
        <f t="shared" si="8"/>
        <v>494.8</v>
      </c>
      <c r="H34" s="32">
        <f t="shared" si="8"/>
        <v>494.8</v>
      </c>
      <c r="I34" s="32">
        <f t="shared" si="8"/>
        <v>686.07</v>
      </c>
      <c r="J34" s="32">
        <f t="shared" si="8"/>
        <v>686.07</v>
      </c>
      <c r="K34" s="33">
        <f t="shared" si="8"/>
        <v>141.57</v>
      </c>
      <c r="L34" s="33">
        <f t="shared" si="8"/>
        <v>141.57</v>
      </c>
      <c r="M34" s="33">
        <f t="shared" si="8"/>
        <v>141.57</v>
      </c>
      <c r="N34" s="33">
        <f t="shared" si="8"/>
        <v>70.8</v>
      </c>
      <c r="O34" s="33">
        <f t="shared" si="8"/>
        <v>70.8</v>
      </c>
      <c r="P34" s="33">
        <f t="shared" si="8"/>
        <v>70.8</v>
      </c>
      <c r="Q34" s="33">
        <f t="shared" si="8"/>
        <v>70.8</v>
      </c>
      <c r="R34" s="33">
        <f t="shared" si="8"/>
        <v>70.8</v>
      </c>
      <c r="S34" s="61">
        <f t="shared" si="8"/>
        <v>51.98</v>
      </c>
    </row>
    <row r="35" spans="1:19" x14ac:dyDescent="0.3">
      <c r="A35" s="215"/>
      <c r="B35" s="60" t="s">
        <v>41</v>
      </c>
      <c r="C35" s="32">
        <f t="shared" si="8"/>
        <v>205.82</v>
      </c>
      <c r="D35" s="32">
        <f t="shared" si="8"/>
        <v>205.82</v>
      </c>
      <c r="E35" s="32">
        <f t="shared" si="8"/>
        <v>205.82</v>
      </c>
      <c r="F35" s="32">
        <f t="shared" si="8"/>
        <v>384.62</v>
      </c>
      <c r="G35" s="32">
        <f t="shared" si="8"/>
        <v>494.8</v>
      </c>
      <c r="H35" s="32">
        <f t="shared" si="8"/>
        <v>494.8</v>
      </c>
      <c r="I35" s="32">
        <f t="shared" si="8"/>
        <v>686.07</v>
      </c>
      <c r="J35" s="32">
        <f t="shared" si="8"/>
        <v>686.07</v>
      </c>
      <c r="K35" s="33">
        <f t="shared" si="8"/>
        <v>136.13</v>
      </c>
      <c r="L35" s="33">
        <f t="shared" si="8"/>
        <v>136.13</v>
      </c>
      <c r="M35" s="33">
        <f t="shared" si="8"/>
        <v>136.13</v>
      </c>
      <c r="N35" s="33">
        <f t="shared" si="8"/>
        <v>68.08</v>
      </c>
      <c r="O35" s="33">
        <f t="shared" si="8"/>
        <v>68.08</v>
      </c>
      <c r="P35" s="33">
        <f t="shared" si="8"/>
        <v>68.08</v>
      </c>
      <c r="Q35" s="33">
        <f t="shared" si="8"/>
        <v>68.08</v>
      </c>
      <c r="R35" s="33">
        <f t="shared" si="8"/>
        <v>68.08</v>
      </c>
      <c r="S35" s="61">
        <f t="shared" si="8"/>
        <v>51.98</v>
      </c>
    </row>
    <row r="36" spans="1:19" x14ac:dyDescent="0.3">
      <c r="A36" s="215"/>
      <c r="B36" s="60" t="s">
        <v>42</v>
      </c>
      <c r="C36" s="32">
        <f t="shared" si="8"/>
        <v>784.08</v>
      </c>
      <c r="D36" s="32">
        <f t="shared" si="8"/>
        <v>784.08</v>
      </c>
      <c r="E36" s="32">
        <f t="shared" si="8"/>
        <v>784.08</v>
      </c>
      <c r="F36" s="32">
        <f t="shared" si="8"/>
        <v>1465.2</v>
      </c>
      <c r="G36" s="32">
        <f t="shared" si="8"/>
        <v>1884.96</v>
      </c>
      <c r="H36" s="32">
        <f t="shared" si="8"/>
        <v>1884.96</v>
      </c>
      <c r="I36" s="32">
        <f t="shared" si="8"/>
        <v>2613.6</v>
      </c>
      <c r="J36" s="32">
        <f t="shared" si="8"/>
        <v>2613.6</v>
      </c>
      <c r="K36" s="33">
        <f t="shared" si="8"/>
        <v>435.6</v>
      </c>
      <c r="L36" s="33">
        <f t="shared" si="8"/>
        <v>435.6</v>
      </c>
      <c r="M36" s="33">
        <f t="shared" si="8"/>
        <v>435.6</v>
      </c>
      <c r="N36" s="33">
        <f t="shared" si="8"/>
        <v>217.84</v>
      </c>
      <c r="O36" s="33">
        <f t="shared" si="8"/>
        <v>217.84</v>
      </c>
      <c r="P36" s="33">
        <f t="shared" si="8"/>
        <v>217.84</v>
      </c>
      <c r="Q36" s="33">
        <f t="shared" si="8"/>
        <v>217.84</v>
      </c>
      <c r="R36" s="33">
        <f t="shared" si="8"/>
        <v>217.84</v>
      </c>
      <c r="S36" s="61">
        <f t="shared" si="8"/>
        <v>198</v>
      </c>
    </row>
    <row r="37" spans="1:19" x14ac:dyDescent="0.3">
      <c r="A37" s="215"/>
      <c r="B37" s="60" t="s">
        <v>43</v>
      </c>
      <c r="C37" s="32">
        <f t="shared" si="8"/>
        <v>254.83</v>
      </c>
      <c r="D37" s="32">
        <f t="shared" si="8"/>
        <v>254.83</v>
      </c>
      <c r="E37" s="32">
        <f t="shared" si="8"/>
        <v>254.83</v>
      </c>
      <c r="F37" s="32">
        <f t="shared" si="8"/>
        <v>476.19</v>
      </c>
      <c r="G37" s="32">
        <f t="shared" si="8"/>
        <v>612.61</v>
      </c>
      <c r="H37" s="32">
        <f t="shared" si="8"/>
        <v>612.61</v>
      </c>
      <c r="I37" s="32">
        <f t="shared" si="8"/>
        <v>849.42</v>
      </c>
      <c r="J37" s="32">
        <f t="shared" si="8"/>
        <v>849.42</v>
      </c>
      <c r="K37" s="33">
        <f t="shared" si="8"/>
        <v>152.46</v>
      </c>
      <c r="L37" s="33">
        <f t="shared" si="8"/>
        <v>152.46</v>
      </c>
      <c r="M37" s="33">
        <f t="shared" si="8"/>
        <v>152.46</v>
      </c>
      <c r="N37" s="33">
        <f t="shared" si="8"/>
        <v>76.239999999999995</v>
      </c>
      <c r="O37" s="33">
        <f t="shared" si="8"/>
        <v>76.239999999999995</v>
      </c>
      <c r="P37" s="33">
        <f t="shared" si="8"/>
        <v>76.239999999999995</v>
      </c>
      <c r="Q37" s="33">
        <f t="shared" si="8"/>
        <v>76.239999999999995</v>
      </c>
      <c r="R37" s="33">
        <f t="shared" si="8"/>
        <v>76.239999999999995</v>
      </c>
      <c r="S37" s="61">
        <f t="shared" si="8"/>
        <v>64.349999999999994</v>
      </c>
    </row>
    <row r="38" spans="1:19" ht="15" thickBot="1" x14ac:dyDescent="0.35">
      <c r="A38" s="215"/>
      <c r="B38" s="62" t="s">
        <v>44</v>
      </c>
      <c r="C38" s="63">
        <f t="shared" si="8"/>
        <v>1960.2</v>
      </c>
      <c r="D38" s="63">
        <f t="shared" si="8"/>
        <v>1960.2</v>
      </c>
      <c r="E38" s="63">
        <f t="shared" si="8"/>
        <v>1960.2</v>
      </c>
      <c r="F38" s="63">
        <f t="shared" si="8"/>
        <v>3663</v>
      </c>
      <c r="G38" s="63">
        <f t="shared" si="8"/>
        <v>4712.3999999999996</v>
      </c>
      <c r="H38" s="63">
        <f t="shared" si="8"/>
        <v>4712.3999999999996</v>
      </c>
      <c r="I38" s="63">
        <f t="shared" si="8"/>
        <v>6534</v>
      </c>
      <c r="J38" s="63">
        <f t="shared" si="8"/>
        <v>6534</v>
      </c>
      <c r="K38" s="64">
        <f t="shared" si="8"/>
        <v>1089</v>
      </c>
      <c r="L38" s="64">
        <f t="shared" si="8"/>
        <v>1089</v>
      </c>
      <c r="M38" s="64">
        <f t="shared" si="8"/>
        <v>1089</v>
      </c>
      <c r="N38" s="64">
        <f t="shared" si="8"/>
        <v>544.6</v>
      </c>
      <c r="O38" s="64">
        <f t="shared" si="8"/>
        <v>544.6</v>
      </c>
      <c r="P38" s="64">
        <f t="shared" si="8"/>
        <v>544.6</v>
      </c>
      <c r="Q38" s="64">
        <f t="shared" si="8"/>
        <v>544.6</v>
      </c>
      <c r="R38" s="64">
        <f t="shared" si="8"/>
        <v>544.6</v>
      </c>
      <c r="S38" s="65">
        <f t="shared" si="8"/>
        <v>495</v>
      </c>
    </row>
    <row r="40" spans="1:19" ht="15" thickBot="1" x14ac:dyDescent="0.35">
      <c r="C40" s="8">
        <f>Arkusz1!C37</f>
        <v>0</v>
      </c>
      <c r="D40" s="9"/>
      <c r="E40" s="9"/>
      <c r="F40" s="10">
        <f>Arkusz1!F37</f>
        <v>0</v>
      </c>
      <c r="G40" s="9"/>
      <c r="H40" s="9"/>
      <c r="I40" s="10">
        <f>Arkusz1!I37</f>
        <v>0</v>
      </c>
      <c r="J40" s="9"/>
    </row>
    <row r="41" spans="1:19" ht="15" thickBot="1" x14ac:dyDescent="0.35">
      <c r="C41" s="11"/>
      <c r="D41" s="12">
        <f>Arkusz1!D38</f>
        <v>0</v>
      </c>
      <c r="E41" s="12">
        <f>Arkusz1!E38</f>
        <v>0</v>
      </c>
      <c r="F41" s="11"/>
      <c r="G41" s="12">
        <f>Arkusz1!G38</f>
        <v>0</v>
      </c>
      <c r="H41" s="12">
        <f>Arkusz1!H38</f>
        <v>0</v>
      </c>
      <c r="I41" s="11"/>
      <c r="J41" s="12">
        <f>Arkusz1!J38</f>
        <v>0</v>
      </c>
    </row>
    <row r="42" spans="1:19" ht="15" thickBot="1" x14ac:dyDescent="0.35">
      <c r="C42" s="13"/>
      <c r="D42" s="14">
        <f>Arkusz1!D39</f>
        <v>0</v>
      </c>
      <c r="E42" s="14">
        <f>Arkusz1!E39</f>
        <v>0</v>
      </c>
      <c r="F42" s="13"/>
      <c r="G42" s="14">
        <f>Arkusz1!G39</f>
        <v>0</v>
      </c>
      <c r="H42" s="14">
        <f>Arkusz1!H39</f>
        <v>0</v>
      </c>
      <c r="I42" s="13"/>
      <c r="J42" s="14">
        <f>Arkusz1!J39</f>
        <v>0</v>
      </c>
    </row>
    <row r="43" spans="1:19" ht="15" thickBot="1" x14ac:dyDescent="0.35">
      <c r="C43" s="15"/>
      <c r="D43" s="16">
        <f>Arkusz1!D40</f>
        <v>0</v>
      </c>
      <c r="E43" s="16">
        <f>Arkusz1!E40</f>
        <v>0</v>
      </c>
      <c r="F43" s="17"/>
      <c r="G43" s="16">
        <f>Arkusz1!G40</f>
        <v>0</v>
      </c>
      <c r="H43" s="16">
        <f>Arkusz1!H40</f>
        <v>0</v>
      </c>
      <c r="I43" s="17"/>
      <c r="J43" s="16">
        <f>Arkusz1!J40</f>
        <v>0</v>
      </c>
    </row>
    <row r="44" spans="1:19" ht="15" thickBot="1" x14ac:dyDescent="0.35">
      <c r="C44" s="18"/>
      <c r="D44" s="19">
        <f>Arkusz1!D41</f>
        <v>0</v>
      </c>
      <c r="E44" s="19">
        <f>Arkusz1!E41</f>
        <v>0</v>
      </c>
      <c r="F44" s="20"/>
      <c r="G44" s="19">
        <f>Arkusz1!G41</f>
        <v>0</v>
      </c>
      <c r="H44" s="19">
        <f>Arkusz1!H41</f>
        <v>0</v>
      </c>
      <c r="I44" s="20"/>
      <c r="J44" s="19">
        <f>Arkusz1!J41</f>
        <v>0</v>
      </c>
    </row>
    <row r="45" spans="1:19" ht="15" thickBot="1" x14ac:dyDescent="0.35">
      <c r="C45" s="21">
        <f>C$9*C40</f>
        <v>0</v>
      </c>
      <c r="D45" s="11"/>
      <c r="E45" s="11"/>
      <c r="F45" s="11"/>
      <c r="G45" s="11"/>
      <c r="H45" s="11"/>
      <c r="I45" s="11"/>
      <c r="J45" s="11"/>
    </row>
    <row r="46" spans="1:19" ht="15" thickBot="1" x14ac:dyDescent="0.35">
      <c r="C46" s="11"/>
      <c r="D46" s="11"/>
      <c r="E46" s="11"/>
      <c r="F46" s="21">
        <f>F$9*F40</f>
        <v>0</v>
      </c>
      <c r="G46" s="11"/>
      <c r="H46" s="11"/>
      <c r="I46" s="21">
        <f>I$9*I40</f>
        <v>0</v>
      </c>
      <c r="J46" s="11"/>
    </row>
    <row r="47" spans="1:19" ht="15" thickBot="1" x14ac:dyDescent="0.35">
      <c r="C47" s="11"/>
      <c r="D47" s="21">
        <f>D$9*D41</f>
        <v>0</v>
      </c>
      <c r="E47" s="21">
        <f>E$9*E41</f>
        <v>0</v>
      </c>
      <c r="F47" s="11"/>
      <c r="G47" s="11"/>
      <c r="H47" s="11"/>
      <c r="I47" s="11"/>
      <c r="J47" s="11"/>
    </row>
    <row r="48" spans="1:19" ht="15" thickBot="1" x14ac:dyDescent="0.35">
      <c r="C48" s="11"/>
      <c r="D48" s="11"/>
      <c r="E48" s="11"/>
      <c r="F48" s="11"/>
      <c r="G48" s="21">
        <f>G$9*G41</f>
        <v>0</v>
      </c>
      <c r="H48" s="21">
        <f>H$9*H41</f>
        <v>0</v>
      </c>
      <c r="I48" s="11"/>
      <c r="J48" s="21">
        <f>J$9*J41</f>
        <v>0</v>
      </c>
    </row>
    <row r="49" spans="3:10" ht="15" thickBot="1" x14ac:dyDescent="0.35">
      <c r="C49" s="11"/>
      <c r="D49" s="21">
        <f>D$9*D42</f>
        <v>0</v>
      </c>
      <c r="E49" s="21">
        <f>E$9*E42</f>
        <v>0</v>
      </c>
      <c r="F49" s="11"/>
      <c r="G49" s="11"/>
      <c r="H49" s="11"/>
      <c r="I49" s="11"/>
      <c r="J49" s="11"/>
    </row>
    <row r="50" spans="3:10" ht="15" thickBot="1" x14ac:dyDescent="0.35">
      <c r="C50" s="11"/>
      <c r="D50" s="11"/>
      <c r="E50" s="11"/>
      <c r="F50" s="11"/>
      <c r="G50" s="21">
        <f>G$9*G42</f>
        <v>0</v>
      </c>
      <c r="H50" s="21">
        <f>H$9*H42</f>
        <v>0</v>
      </c>
      <c r="I50" s="11"/>
      <c r="J50" s="21">
        <f>J$9*J42</f>
        <v>0</v>
      </c>
    </row>
    <row r="51" spans="3:10" ht="15" thickBot="1" x14ac:dyDescent="0.35">
      <c r="C51" s="11"/>
      <c r="D51" s="21">
        <f>D$9*D43</f>
        <v>0</v>
      </c>
      <c r="E51" s="21">
        <f>E$9*E43</f>
        <v>0</v>
      </c>
      <c r="F51" s="11"/>
      <c r="G51" s="11"/>
      <c r="H51" s="11"/>
      <c r="I51" s="11"/>
      <c r="J51" s="11"/>
    </row>
    <row r="52" spans="3:10" ht="15" thickBot="1" x14ac:dyDescent="0.35">
      <c r="C52" s="11"/>
      <c r="D52" s="11"/>
      <c r="E52" s="11"/>
      <c r="F52" s="11"/>
      <c r="G52" s="21">
        <f>G$9*G43</f>
        <v>0</v>
      </c>
      <c r="H52" s="21">
        <f>H$9*H43</f>
        <v>0</v>
      </c>
      <c r="I52" s="11"/>
      <c r="J52" s="21">
        <f>J$9*J43</f>
        <v>0</v>
      </c>
    </row>
    <row r="53" spans="3:10" ht="15" thickBot="1" x14ac:dyDescent="0.35">
      <c r="C53" s="11"/>
      <c r="D53" s="21">
        <f>D$9*D44</f>
        <v>0</v>
      </c>
      <c r="E53" s="21">
        <f>E$9*E44</f>
        <v>0</v>
      </c>
      <c r="F53" s="11"/>
      <c r="G53" s="21">
        <f>G$9*G44</f>
        <v>0</v>
      </c>
      <c r="H53" s="21">
        <f>H$9*H44</f>
        <v>0</v>
      </c>
      <c r="I53" s="20"/>
      <c r="J53" s="21">
        <f>J$9*J44</f>
        <v>0</v>
      </c>
    </row>
    <row r="55" spans="3:10" ht="15" thickBot="1" x14ac:dyDescent="0.35">
      <c r="C55" s="8">
        <f>Arkusz1!C68</f>
        <v>0</v>
      </c>
      <c r="D55" s="8">
        <f>Arkusz1!D68</f>
        <v>0</v>
      </c>
      <c r="E55" s="8">
        <f>Arkusz1!E68</f>
        <v>0</v>
      </c>
      <c r="F55" s="8">
        <f>Arkusz1!F68</f>
        <v>0</v>
      </c>
      <c r="G55" s="8">
        <f>Arkusz1!G68</f>
        <v>0</v>
      </c>
      <c r="H55" s="8">
        <f>Arkusz1!H68</f>
        <v>0</v>
      </c>
      <c r="I55" s="8">
        <f>Arkusz1!I68</f>
        <v>0</v>
      </c>
      <c r="J55" s="8">
        <f>Arkusz1!J68</f>
        <v>0</v>
      </c>
    </row>
    <row r="56" spans="3:10" ht="15" thickBot="1" x14ac:dyDescent="0.35">
      <c r="C56" s="22">
        <f>K$9*C55</f>
        <v>0</v>
      </c>
      <c r="D56" s="22">
        <f t="shared" ref="D56:J56" si="9">L$9*D55</f>
        <v>0</v>
      </c>
      <c r="E56" s="22">
        <f t="shared" si="9"/>
        <v>0</v>
      </c>
      <c r="F56" s="22">
        <f t="shared" si="9"/>
        <v>0</v>
      </c>
      <c r="G56" s="22">
        <f t="shared" si="9"/>
        <v>0</v>
      </c>
      <c r="H56" s="22">
        <f t="shared" si="9"/>
        <v>0</v>
      </c>
      <c r="I56" s="22">
        <f t="shared" si="9"/>
        <v>0</v>
      </c>
      <c r="J56" s="22">
        <f t="shared" si="9"/>
        <v>0</v>
      </c>
    </row>
    <row r="57" spans="3:10" ht="15" thickBot="1" x14ac:dyDescent="0.35"/>
    <row r="58" spans="3:10" ht="15" thickBot="1" x14ac:dyDescent="0.35">
      <c r="C58" s="12">
        <f>Arkusz1!C79</f>
        <v>0</v>
      </c>
      <c r="D58" s="12">
        <f>Arkusz1!D79</f>
        <v>0</v>
      </c>
      <c r="E58" s="12">
        <f>Arkusz1!E79</f>
        <v>0</v>
      </c>
      <c r="F58" s="12">
        <f>Arkusz1!F79</f>
        <v>0</v>
      </c>
      <c r="G58" s="12">
        <f>Arkusz1!G79</f>
        <v>0</v>
      </c>
      <c r="H58" s="12">
        <f>Arkusz1!H79</f>
        <v>0</v>
      </c>
      <c r="I58" s="12">
        <f>Arkusz1!I79</f>
        <v>0</v>
      </c>
      <c r="J58" s="12">
        <f>Arkusz1!J79</f>
        <v>0</v>
      </c>
    </row>
    <row r="59" spans="3:10" ht="15" thickBot="1" x14ac:dyDescent="0.35">
      <c r="C59" s="19">
        <f>Arkusz1!C80</f>
        <v>0</v>
      </c>
      <c r="D59" s="19">
        <f>Arkusz1!D80</f>
        <v>0</v>
      </c>
      <c r="E59" s="19">
        <f>Arkusz1!E80</f>
        <v>0</v>
      </c>
      <c r="F59" s="19">
        <f>Arkusz1!F80</f>
        <v>0</v>
      </c>
      <c r="G59" s="19">
        <f>Arkusz1!G80</f>
        <v>0</v>
      </c>
      <c r="H59" s="19">
        <f>Arkusz1!H80</f>
        <v>0</v>
      </c>
      <c r="I59" s="19">
        <f>Arkusz1!I80</f>
        <v>0</v>
      </c>
      <c r="J59" s="19">
        <f>Arkusz1!J80</f>
        <v>0</v>
      </c>
    </row>
    <row r="60" spans="3:10" ht="15" thickBot="1" x14ac:dyDescent="0.35">
      <c r="C60" s="8" t="e">
        <f>Arkusz1!#REF!</f>
        <v>#REF!</v>
      </c>
      <c r="D60" s="8" t="e">
        <f>Arkusz1!#REF!</f>
        <v>#REF!</v>
      </c>
      <c r="E60" s="8" t="e">
        <f>Arkusz1!#REF!</f>
        <v>#REF!</v>
      </c>
      <c r="F60" s="8" t="e">
        <f>Arkusz1!#REF!</f>
        <v>#REF!</v>
      </c>
      <c r="G60" s="8" t="e">
        <f>Arkusz1!#REF!</f>
        <v>#REF!</v>
      </c>
      <c r="H60" s="8" t="e">
        <f>Arkusz1!#REF!</f>
        <v>#REF!</v>
      </c>
      <c r="I60" s="8" t="e">
        <f>Arkusz1!#REF!</f>
        <v>#REF!</v>
      </c>
      <c r="J60" s="8" t="e">
        <f>Arkusz1!#REF!</f>
        <v>#REF!</v>
      </c>
    </row>
    <row r="61" spans="3:10" ht="15" thickBot="1" x14ac:dyDescent="0.35">
      <c r="C61" s="8" t="e">
        <f>Arkusz1!#REF!</f>
        <v>#REF!</v>
      </c>
      <c r="D61" s="8" t="e">
        <f>Arkusz1!#REF!</f>
        <v>#REF!</v>
      </c>
      <c r="E61" s="8" t="e">
        <f>Arkusz1!#REF!</f>
        <v>#REF!</v>
      </c>
      <c r="F61" s="8" t="e">
        <f>Arkusz1!#REF!</f>
        <v>#REF!</v>
      </c>
      <c r="G61" s="8" t="e">
        <f>Arkusz1!#REF!</f>
        <v>#REF!</v>
      </c>
      <c r="H61" s="8" t="e">
        <f>Arkusz1!#REF!</f>
        <v>#REF!</v>
      </c>
      <c r="I61" s="8" t="e">
        <f>Arkusz1!#REF!</f>
        <v>#REF!</v>
      </c>
      <c r="J61" s="8" t="e">
        <f>Arkusz1!#REF!</f>
        <v>#REF!</v>
      </c>
    </row>
    <row r="62" spans="3:10" ht="15" thickBot="1" x14ac:dyDescent="0.35">
      <c r="C62" s="9"/>
      <c r="D62" s="9"/>
      <c r="E62" s="9"/>
      <c r="F62" s="8">
        <f>Arkusz1!F81</f>
        <v>0</v>
      </c>
      <c r="G62" s="8" t="e">
        <f>Arkusz1!#REF!</f>
        <v>#REF!</v>
      </c>
      <c r="H62" s="9"/>
      <c r="I62" s="8">
        <f>Arkusz1!I81</f>
        <v>0</v>
      </c>
      <c r="J62" s="8">
        <f>Arkusz1!J81</f>
        <v>0</v>
      </c>
    </row>
    <row r="63" spans="3:10" ht="15" thickBot="1" x14ac:dyDescent="0.35">
      <c r="C63" s="8">
        <f>Arkusz1!C82</f>
        <v>0</v>
      </c>
      <c r="D63" s="8">
        <f>Arkusz1!D82</f>
        <v>0</v>
      </c>
      <c r="E63" s="8">
        <f>Arkusz1!E82</f>
        <v>0</v>
      </c>
      <c r="F63" s="8">
        <f>Arkusz1!F82</f>
        <v>0</v>
      </c>
      <c r="G63" s="8">
        <f>Arkusz1!G82</f>
        <v>0</v>
      </c>
      <c r="H63" s="8">
        <f>Arkusz1!H82</f>
        <v>0</v>
      </c>
      <c r="I63" s="8">
        <f>Arkusz1!I82</f>
        <v>0</v>
      </c>
      <c r="J63" s="8">
        <f>Arkusz1!J82</f>
        <v>0</v>
      </c>
    </row>
    <row r="64" spans="3:10" ht="15" thickBot="1" x14ac:dyDescent="0.35">
      <c r="C64" s="8" t="e">
        <f>Arkusz1!#REF!</f>
        <v>#REF!</v>
      </c>
      <c r="D64" s="8" t="e">
        <f>Arkusz1!#REF!</f>
        <v>#REF!</v>
      </c>
      <c r="E64" s="8" t="e">
        <f>Arkusz1!#REF!</f>
        <v>#REF!</v>
      </c>
      <c r="F64" s="8" t="e">
        <f>Arkusz1!#REF!</f>
        <v>#REF!</v>
      </c>
      <c r="G64" s="8" t="e">
        <f>Arkusz1!#REF!</f>
        <v>#REF!</v>
      </c>
      <c r="H64" s="8" t="e">
        <f>Arkusz1!#REF!</f>
        <v>#REF!</v>
      </c>
      <c r="I64" s="8" t="e">
        <f>Arkusz1!#REF!</f>
        <v>#REF!</v>
      </c>
      <c r="J64" s="8" t="e">
        <f>Arkusz1!#REF!</f>
        <v>#REF!</v>
      </c>
    </row>
    <row r="65" spans="2:10" ht="15" thickBot="1" x14ac:dyDescent="0.35">
      <c r="C65" s="8">
        <f>Arkusz1!C83</f>
        <v>0</v>
      </c>
      <c r="D65" s="8">
        <f>Arkusz1!D83</f>
        <v>0</v>
      </c>
      <c r="E65" s="8">
        <f>Arkusz1!E83</f>
        <v>0</v>
      </c>
      <c r="F65" s="8">
        <f>Arkusz1!F83</f>
        <v>0</v>
      </c>
      <c r="G65" s="8">
        <f>Arkusz1!G83</f>
        <v>0</v>
      </c>
      <c r="H65" s="8">
        <f>Arkusz1!H83</f>
        <v>0</v>
      </c>
      <c r="I65" s="8">
        <f>Arkusz1!I83</f>
        <v>0</v>
      </c>
      <c r="J65" s="8">
        <f>Arkusz1!J83</f>
        <v>0</v>
      </c>
    </row>
    <row r="66" spans="2:10" ht="15" thickBot="1" x14ac:dyDescent="0.35">
      <c r="C66" s="8" t="e">
        <f>Arkusz1!#REF!</f>
        <v>#REF!</v>
      </c>
      <c r="D66" s="8" t="e">
        <f>Arkusz1!#REF!</f>
        <v>#REF!</v>
      </c>
      <c r="E66" s="8" t="e">
        <f>Arkusz1!#REF!</f>
        <v>#REF!</v>
      </c>
      <c r="F66" s="8" t="e">
        <f>Arkusz1!#REF!</f>
        <v>#REF!</v>
      </c>
      <c r="G66" s="8" t="e">
        <f>Arkusz1!#REF!</f>
        <v>#REF!</v>
      </c>
      <c r="H66" s="8" t="e">
        <f>Arkusz1!#REF!</f>
        <v>#REF!</v>
      </c>
      <c r="I66" s="8" t="e">
        <f>Arkusz1!#REF!</f>
        <v>#REF!</v>
      </c>
      <c r="J66" s="8" t="e">
        <f>Arkusz1!#REF!</f>
        <v>#REF!</v>
      </c>
    </row>
    <row r="67" spans="2:10" ht="15" thickBot="1" x14ac:dyDescent="0.35">
      <c r="C67" s="22">
        <f>C$8*C58</f>
        <v>0</v>
      </c>
      <c r="D67" s="22">
        <f>D$8*D58</f>
        <v>0</v>
      </c>
      <c r="E67" s="22">
        <f>E$8*E58</f>
        <v>0</v>
      </c>
      <c r="F67" s="9"/>
      <c r="G67" s="9"/>
      <c r="H67" s="9"/>
      <c r="I67" s="9"/>
      <c r="J67" s="9"/>
    </row>
    <row r="68" spans="2:10" ht="15" thickBot="1" x14ac:dyDescent="0.35">
      <c r="C68" s="22">
        <f>C$9*C59</f>
        <v>0</v>
      </c>
      <c r="D68" s="22">
        <f>D$9*D59</f>
        <v>0</v>
      </c>
      <c r="E68" s="22">
        <f>E$9*E59</f>
        <v>0</v>
      </c>
      <c r="F68" s="9"/>
      <c r="G68" s="9"/>
      <c r="H68" s="9"/>
      <c r="I68" s="9"/>
      <c r="J68" s="9"/>
    </row>
    <row r="69" spans="2:10" ht="15" thickBot="1" x14ac:dyDescent="0.35">
      <c r="C69" s="9"/>
      <c r="D69" s="9"/>
      <c r="E69" s="9"/>
      <c r="F69" s="22">
        <f>F$8*F58</f>
        <v>0</v>
      </c>
      <c r="G69" s="22">
        <f>G$8*G58</f>
        <v>0</v>
      </c>
      <c r="H69" s="22">
        <f>H$8*H58</f>
        <v>0</v>
      </c>
      <c r="I69" s="22">
        <f>I$8*I58</f>
        <v>0</v>
      </c>
      <c r="J69" s="22">
        <f>J$8*J58</f>
        <v>0</v>
      </c>
    </row>
    <row r="70" spans="2:10" ht="15" thickBot="1" x14ac:dyDescent="0.35">
      <c r="C70" s="9"/>
      <c r="D70" s="9"/>
      <c r="E70" s="9"/>
      <c r="F70" s="22">
        <f>F$9*F59</f>
        <v>0</v>
      </c>
      <c r="G70" s="22">
        <f>G$9*G59</f>
        <v>0</v>
      </c>
      <c r="H70" s="22">
        <f>H$9*H59</f>
        <v>0</v>
      </c>
      <c r="I70" s="22">
        <f>I$9*I59</f>
        <v>0</v>
      </c>
      <c r="J70" s="22">
        <f>J$9*J59</f>
        <v>0</v>
      </c>
    </row>
    <row r="71" spans="2:10" ht="15" thickBot="1" x14ac:dyDescent="0.35">
      <c r="C71" s="22" t="e">
        <f t="shared" ref="C71:J71" si="10">K$8*C60</f>
        <v>#REF!</v>
      </c>
      <c r="D71" s="22" t="e">
        <f t="shared" si="10"/>
        <v>#REF!</v>
      </c>
      <c r="E71" s="22" t="e">
        <f t="shared" si="10"/>
        <v>#REF!</v>
      </c>
      <c r="F71" s="22" t="e">
        <f t="shared" si="10"/>
        <v>#REF!</v>
      </c>
      <c r="G71" s="22" t="e">
        <f t="shared" si="10"/>
        <v>#REF!</v>
      </c>
      <c r="H71" s="22" t="e">
        <f t="shared" si="10"/>
        <v>#REF!</v>
      </c>
      <c r="I71" s="22" t="e">
        <f t="shared" si="10"/>
        <v>#REF!</v>
      </c>
      <c r="J71" s="22" t="e">
        <f t="shared" si="10"/>
        <v>#REF!</v>
      </c>
    </row>
    <row r="72" spans="2:10" ht="15" thickBot="1" x14ac:dyDescent="0.35">
      <c r="C72" s="22" t="e">
        <f t="shared" ref="C72:J72" si="11">K$9*C61</f>
        <v>#REF!</v>
      </c>
      <c r="D72" s="22" t="e">
        <f t="shared" si="11"/>
        <v>#REF!</v>
      </c>
      <c r="E72" s="22" t="e">
        <f t="shared" si="11"/>
        <v>#REF!</v>
      </c>
      <c r="F72" s="22" t="e">
        <f t="shared" si="11"/>
        <v>#REF!</v>
      </c>
      <c r="G72" s="22" t="e">
        <f t="shared" si="11"/>
        <v>#REF!</v>
      </c>
      <c r="H72" s="22" t="e">
        <f t="shared" si="11"/>
        <v>#REF!</v>
      </c>
      <c r="I72" s="22" t="e">
        <f t="shared" si="11"/>
        <v>#REF!</v>
      </c>
      <c r="J72" s="22" t="e">
        <f t="shared" si="11"/>
        <v>#REF!</v>
      </c>
    </row>
    <row r="73" spans="2:10" ht="15" thickBot="1" x14ac:dyDescent="0.35">
      <c r="C73" s="9"/>
      <c r="D73" s="9"/>
      <c r="E73" s="9"/>
      <c r="F73" s="22">
        <f>$S$9*F62</f>
        <v>0</v>
      </c>
      <c r="G73" s="22" t="e">
        <f>$S$9*G62</f>
        <v>#REF!</v>
      </c>
      <c r="H73" s="9"/>
      <c r="I73" s="22">
        <f>$S$9*I62</f>
        <v>0</v>
      </c>
      <c r="J73" s="22">
        <f>$S$9*J62</f>
        <v>0</v>
      </c>
    </row>
    <row r="74" spans="2:10" ht="15" thickBot="1" x14ac:dyDescent="0.35">
      <c r="B74" s="30" t="str">
        <f>Arkusz1!B43</f>
        <v>Środki niezbędne na wyposażenie szkół podstawowych w podręczniki lub materiały edukacyjne dla liczby uczniów wskazanej w poz. 1 (kwota nie może być wyższa od iloczynu liczby uczniów wskazanej odpowiednio w poz. 1: 
- w kol. 6 oraz kwoty 219,78 zł na ucznia i wskaźnika,
- w kol. 9 oraz kwoty 392,04 zł na ucznia i wskaźnika)</v>
      </c>
      <c r="C74" s="22">
        <f t="shared" ref="C74:J74" si="12">C$8*C63</f>
        <v>0</v>
      </c>
      <c r="D74" s="22">
        <f t="shared" si="12"/>
        <v>0</v>
      </c>
      <c r="E74" s="22">
        <f t="shared" si="12"/>
        <v>0</v>
      </c>
      <c r="F74" s="22">
        <f t="shared" si="12"/>
        <v>0</v>
      </c>
      <c r="G74" s="22">
        <f t="shared" si="12"/>
        <v>0</v>
      </c>
      <c r="H74" s="22">
        <f t="shared" si="12"/>
        <v>0</v>
      </c>
      <c r="I74" s="22">
        <f t="shared" si="12"/>
        <v>0</v>
      </c>
      <c r="J74" s="22">
        <f t="shared" si="12"/>
        <v>0</v>
      </c>
    </row>
    <row r="75" spans="2:10" ht="15" thickBot="1" x14ac:dyDescent="0.35">
      <c r="C75" s="22" t="e">
        <f t="shared" ref="C75:J75" si="13">C$9*C64</f>
        <v>#REF!</v>
      </c>
      <c r="D75" s="22" t="e">
        <f t="shared" si="13"/>
        <v>#REF!</v>
      </c>
      <c r="E75" s="22" t="e">
        <f t="shared" si="13"/>
        <v>#REF!</v>
      </c>
      <c r="F75" s="22" t="e">
        <f t="shared" si="13"/>
        <v>#REF!</v>
      </c>
      <c r="G75" s="22" t="e">
        <f t="shared" si="13"/>
        <v>#REF!</v>
      </c>
      <c r="H75" s="22" t="e">
        <f t="shared" si="13"/>
        <v>#REF!</v>
      </c>
      <c r="I75" s="22" t="e">
        <f t="shared" si="13"/>
        <v>#REF!</v>
      </c>
      <c r="J75" s="22" t="e">
        <f t="shared" si="13"/>
        <v>#REF!</v>
      </c>
    </row>
    <row r="76" spans="2:10" ht="15" thickBot="1" x14ac:dyDescent="0.35">
      <c r="C76" s="22">
        <f t="shared" ref="C76:J76" si="14">K$8*C65</f>
        <v>0</v>
      </c>
      <c r="D76" s="22">
        <f t="shared" si="14"/>
        <v>0</v>
      </c>
      <c r="E76" s="22">
        <f t="shared" si="14"/>
        <v>0</v>
      </c>
      <c r="F76" s="22">
        <f t="shared" si="14"/>
        <v>0</v>
      </c>
      <c r="G76" s="22">
        <f t="shared" si="14"/>
        <v>0</v>
      </c>
      <c r="H76" s="22">
        <f t="shared" si="14"/>
        <v>0</v>
      </c>
      <c r="I76" s="22">
        <f t="shared" si="14"/>
        <v>0</v>
      </c>
      <c r="J76" s="22">
        <f t="shared" si="14"/>
        <v>0</v>
      </c>
    </row>
    <row r="77" spans="2:10" ht="15" thickBot="1" x14ac:dyDescent="0.35">
      <c r="C77" s="22" t="e">
        <f t="shared" ref="C77:J77" si="15">K$9*C66</f>
        <v>#REF!</v>
      </c>
      <c r="D77" s="22" t="e">
        <f t="shared" si="15"/>
        <v>#REF!</v>
      </c>
      <c r="E77" s="22" t="e">
        <f t="shared" si="15"/>
        <v>#REF!</v>
      </c>
      <c r="F77" s="22" t="e">
        <f t="shared" si="15"/>
        <v>#REF!</v>
      </c>
      <c r="G77" s="22" t="e">
        <f t="shared" si="15"/>
        <v>#REF!</v>
      </c>
      <c r="H77" s="22" t="e">
        <f t="shared" si="15"/>
        <v>#REF!</v>
      </c>
      <c r="I77" s="22" t="e">
        <f t="shared" si="15"/>
        <v>#REF!</v>
      </c>
      <c r="J77" s="22" t="e">
        <f t="shared" si="15"/>
        <v>#REF!</v>
      </c>
    </row>
    <row r="80" spans="2:10" x14ac:dyDescent="0.3">
      <c r="C80" s="75" t="s">
        <v>51</v>
      </c>
      <c r="D80" s="73"/>
      <c r="E80" s="73"/>
      <c r="F80" s="75" t="s">
        <v>52</v>
      </c>
      <c r="G80" s="73"/>
      <c r="H80" s="73"/>
      <c r="I80" s="75" t="s">
        <v>53</v>
      </c>
      <c r="J80" s="73" t="s">
        <v>110</v>
      </c>
    </row>
    <row r="81" spans="3:10" x14ac:dyDescent="0.3">
      <c r="C81" s="73"/>
      <c r="D81" s="75" t="s">
        <v>54</v>
      </c>
      <c r="E81" s="75" t="s">
        <v>55</v>
      </c>
      <c r="F81" s="73"/>
      <c r="G81" s="75" t="s">
        <v>56</v>
      </c>
      <c r="H81" s="75" t="s">
        <v>57</v>
      </c>
      <c r="I81" s="73"/>
      <c r="J81" s="75" t="s">
        <v>58</v>
      </c>
    </row>
    <row r="82" spans="3:10" x14ac:dyDescent="0.3">
      <c r="C82" s="73"/>
      <c r="D82" s="75" t="s">
        <v>59</v>
      </c>
      <c r="E82" s="75" t="s">
        <v>60</v>
      </c>
      <c r="F82" s="73"/>
      <c r="G82" s="75" t="s">
        <v>61</v>
      </c>
      <c r="H82" s="75" t="s">
        <v>62</v>
      </c>
      <c r="I82" s="73"/>
      <c r="J82" s="75" t="s">
        <v>63</v>
      </c>
    </row>
    <row r="83" spans="3:10" x14ac:dyDescent="0.3">
      <c r="C83" s="74"/>
      <c r="D83" s="75" t="s">
        <v>64</v>
      </c>
      <c r="E83" s="75" t="s">
        <v>65</v>
      </c>
      <c r="F83" s="73"/>
      <c r="G83" s="75" t="s">
        <v>66</v>
      </c>
      <c r="H83" s="75" t="s">
        <v>67</v>
      </c>
      <c r="I83" s="73"/>
      <c r="J83" s="75" t="s">
        <v>68</v>
      </c>
    </row>
    <row r="84" spans="3:10" ht="15" thickBot="1" x14ac:dyDescent="0.35">
      <c r="C84" s="74"/>
      <c r="D84" s="75" t="s">
        <v>69</v>
      </c>
      <c r="E84" s="75" t="s">
        <v>70</v>
      </c>
      <c r="F84" s="73"/>
      <c r="G84" s="75" t="s">
        <v>71</v>
      </c>
      <c r="H84" s="75" t="s">
        <v>72</v>
      </c>
      <c r="I84" s="73"/>
      <c r="J84" s="75" t="s">
        <v>73</v>
      </c>
    </row>
    <row r="85" spans="3:10" ht="22.5" customHeight="1" thickBot="1" x14ac:dyDescent="0.35">
      <c r="C85" s="80" t="str">
        <f>"="&amp;C80&amp;"*Arkusz2!"&amp;C$5</f>
        <v>=$D$34*Arkusz2!$C$9</v>
      </c>
      <c r="D85" s="11"/>
      <c r="E85" s="11"/>
      <c r="F85" s="11"/>
      <c r="G85" s="11"/>
      <c r="H85" s="11"/>
      <c r="I85" s="11"/>
      <c r="J85" s="11"/>
    </row>
    <row r="86" spans="3:10" ht="34.799999999999997" thickBot="1" x14ac:dyDescent="0.35">
      <c r="C86" s="11"/>
      <c r="D86" s="11"/>
      <c r="E86" s="11"/>
      <c r="F86" s="80" t="str">
        <f>"="&amp;F80&amp;"*Arkusz2!"&amp;F$5</f>
        <v>=$G$34*Arkusz2!$F$9</v>
      </c>
      <c r="G86" s="11"/>
      <c r="H86" s="11"/>
      <c r="I86" s="80" t="str">
        <f>"="&amp;I80&amp;"*Arkusz2!"&amp;I$5</f>
        <v>=$J$34*Arkusz2!$I$9</v>
      </c>
      <c r="J86" s="11"/>
    </row>
    <row r="87" spans="3:10" ht="34.799999999999997" thickBot="1" x14ac:dyDescent="0.35">
      <c r="C87" s="11"/>
      <c r="D87" s="80" t="str">
        <f>"="&amp;D81&amp;"*Arkusz2!"&amp;D$5</f>
        <v>=$E$35*Arkusz2!$D$9</v>
      </c>
      <c r="E87" s="80" t="str">
        <f>"="&amp;E81&amp;"*Arkusz2!"&amp;E$5</f>
        <v>=$F$35*Arkusz2!$E$9</v>
      </c>
      <c r="F87" s="11"/>
      <c r="G87" s="11"/>
      <c r="H87" s="11"/>
      <c r="I87" s="11"/>
      <c r="J87" s="11"/>
    </row>
    <row r="88" spans="3:10" ht="34.799999999999997" thickBot="1" x14ac:dyDescent="0.35">
      <c r="C88" s="11"/>
      <c r="D88" s="11"/>
      <c r="E88" s="11"/>
      <c r="F88" s="11"/>
      <c r="G88" s="80" t="str">
        <f>"="&amp;G81&amp;"*Arkusz2!"&amp;G$5</f>
        <v>=$H$35*Arkusz2!$G$9</v>
      </c>
      <c r="H88" s="80" t="str">
        <f>"="&amp;H81&amp;"*Arkusz2!"&amp;H$5</f>
        <v>=$I$35*Arkusz2!$H$9</v>
      </c>
      <c r="I88" s="11"/>
      <c r="J88" s="80" t="str">
        <f>"="&amp;J81&amp;"*Arkusz2!"&amp;J$5</f>
        <v>=$K$35*Arkusz2!$J$9</v>
      </c>
    </row>
    <row r="89" spans="3:10" ht="34.799999999999997" thickBot="1" x14ac:dyDescent="0.35">
      <c r="C89" s="11"/>
      <c r="D89" s="80" t="str">
        <f>"="&amp;D82&amp;"*Arkusz2!"&amp;D$5</f>
        <v>=$E$36*Arkusz2!$D$9</v>
      </c>
      <c r="E89" s="80" t="str">
        <f>"="&amp;E82&amp;"*Arkusz2!"&amp;E$5</f>
        <v>=$F$36*Arkusz2!$E$9</v>
      </c>
      <c r="F89" s="11"/>
      <c r="G89" s="11"/>
      <c r="H89" s="11"/>
      <c r="I89" s="11"/>
      <c r="J89" s="11"/>
    </row>
    <row r="90" spans="3:10" ht="34.799999999999997" thickBot="1" x14ac:dyDescent="0.35">
      <c r="C90" s="11"/>
      <c r="D90" s="11"/>
      <c r="E90" s="11"/>
      <c r="F90" s="11"/>
      <c r="G90" s="80" t="str">
        <f>"="&amp;G82&amp;"*Arkusz2!"&amp;G$5</f>
        <v>=$H$36*Arkusz2!$G$9</v>
      </c>
      <c r="H90" s="80" t="str">
        <f>"="&amp;H82&amp;"*Arkusz2!"&amp;H$5</f>
        <v>=$I$36*Arkusz2!$H$9</v>
      </c>
      <c r="I90" s="11"/>
      <c r="J90" s="80" t="str">
        <f>"="&amp;J82&amp;"*Arkusz2!"&amp;J$5</f>
        <v>=$K$36*Arkusz2!$J$9</v>
      </c>
    </row>
    <row r="91" spans="3:10" ht="34.799999999999997" thickBot="1" x14ac:dyDescent="0.35">
      <c r="C91" s="11"/>
      <c r="D91" s="80" t="str">
        <f>"="&amp;D83&amp;"*Arkusz2!"&amp;D$5</f>
        <v>=$E$37*Arkusz2!$D$9</v>
      </c>
      <c r="E91" s="80" t="str">
        <f>"="&amp;E83&amp;"*Arkusz2!"&amp;E$5</f>
        <v>=$F$37*Arkusz2!$E$9</v>
      </c>
      <c r="F91" s="11"/>
      <c r="G91" s="11"/>
      <c r="H91" s="11"/>
      <c r="I91" s="11"/>
      <c r="J91" s="11"/>
    </row>
    <row r="92" spans="3:10" ht="34.799999999999997" thickBot="1" x14ac:dyDescent="0.35">
      <c r="C92" s="11"/>
      <c r="D92" s="11"/>
      <c r="E92" s="11"/>
      <c r="F92" s="11"/>
      <c r="G92" s="80" t="str">
        <f>"="&amp;G83&amp;"*Arkusz2!"&amp;G$5</f>
        <v>=$H$37*Arkusz2!$G$9</v>
      </c>
      <c r="H92" s="80" t="str">
        <f>"="&amp;H83&amp;"*Arkusz2!"&amp;H$5</f>
        <v>=$I$37*Arkusz2!$H$9</v>
      </c>
      <c r="I92" s="11"/>
      <c r="J92" s="80" t="str">
        <f>"="&amp;J83&amp;"*Arkusz2!"&amp;J$5</f>
        <v>=$K$37*Arkusz2!$J$9</v>
      </c>
    </row>
    <row r="93" spans="3:10" ht="34.799999999999997" thickBot="1" x14ac:dyDescent="0.35">
      <c r="C93" s="11"/>
      <c r="D93" s="80" t="str">
        <f>"="&amp;D84&amp;"*Arkusz2!"&amp;D$5</f>
        <v>=$E$38*Arkusz2!$D$9</v>
      </c>
      <c r="E93" s="80" t="str">
        <f>"="&amp;E84&amp;"*Arkusz2!"&amp;E$5</f>
        <v>=$F$38*Arkusz2!$E$9</v>
      </c>
      <c r="F93" s="11"/>
      <c r="G93" s="80" t="str">
        <f>"="&amp;G84&amp;"*Arkusz2!"&amp;G$5</f>
        <v>=$H$38*Arkusz2!$G$9</v>
      </c>
      <c r="H93" s="80" t="str">
        <f>"="&amp;H84&amp;"*Arkusz2!"&amp;H$5</f>
        <v>=$I$38*Arkusz2!$H$9</v>
      </c>
      <c r="I93" s="20"/>
      <c r="J93" s="80" t="str">
        <f>"="&amp;J84&amp;"*Arkusz2!"&amp;J$5</f>
        <v>=$K$38*Arkusz2!$J$9</v>
      </c>
    </row>
    <row r="94" spans="3:10" x14ac:dyDescent="0.3">
      <c r="C94" s="81"/>
      <c r="D94" s="81"/>
      <c r="E94" s="81"/>
      <c r="F94" s="81"/>
      <c r="G94" s="81"/>
      <c r="H94" s="81"/>
      <c r="I94" s="81"/>
      <c r="J94" s="81"/>
    </row>
    <row r="95" spans="3:10" ht="15" thickBot="1" x14ac:dyDescent="0.35">
      <c r="C95" s="76" t="s">
        <v>111</v>
      </c>
      <c r="D95" s="76" t="s">
        <v>112</v>
      </c>
      <c r="E95" s="76" t="s">
        <v>113</v>
      </c>
      <c r="F95" s="76" t="s">
        <v>114</v>
      </c>
      <c r="G95" s="76" t="s">
        <v>115</v>
      </c>
      <c r="H95" s="76" t="s">
        <v>116</v>
      </c>
      <c r="I95" s="76" t="s">
        <v>117</v>
      </c>
      <c r="J95" s="76" t="s">
        <v>118</v>
      </c>
    </row>
    <row r="96" spans="3:10" ht="34.200000000000003" x14ac:dyDescent="0.3">
      <c r="C96" s="80" t="str">
        <f t="shared" ref="C96:J96" si="16">"="&amp;C95&amp;"*Arkusz2!"&amp;K$5</f>
        <v>=$D$65*Arkusz2!$K$9</v>
      </c>
      <c r="D96" s="80" t="str">
        <f t="shared" si="16"/>
        <v>=$E$65*Arkusz2!$L$9</v>
      </c>
      <c r="E96" s="80" t="str">
        <f t="shared" si="16"/>
        <v>=$F$65*Arkusz2!$M$9</v>
      </c>
      <c r="F96" s="80" t="str">
        <f t="shared" si="16"/>
        <v>=$G$65*Arkusz2!$N$9</v>
      </c>
      <c r="G96" s="80" t="str">
        <f t="shared" si="16"/>
        <v>=$H$65*Arkusz2!$O$9</v>
      </c>
      <c r="H96" s="80" t="str">
        <f t="shared" si="16"/>
        <v>=$I$65*Arkusz2!$P$9</v>
      </c>
      <c r="I96" s="80" t="str">
        <f t="shared" si="16"/>
        <v>=$J$65*Arkusz2!$Q$9</v>
      </c>
      <c r="J96" s="80" t="str">
        <f t="shared" si="16"/>
        <v>=$K$65*Arkusz2!$R$9</v>
      </c>
    </row>
    <row r="97" spans="3:10" ht="15" thickBot="1" x14ac:dyDescent="0.35">
      <c r="C97" s="81"/>
      <c r="D97" s="81"/>
      <c r="E97" s="81"/>
      <c r="F97" s="81"/>
      <c r="G97" s="81"/>
      <c r="H97" s="81"/>
      <c r="I97" s="81"/>
      <c r="J97" s="81"/>
    </row>
    <row r="98" spans="3:10" ht="15" thickBot="1" x14ac:dyDescent="0.35">
      <c r="C98" s="78" t="s">
        <v>119</v>
      </c>
      <c r="D98" s="78" t="s">
        <v>120</v>
      </c>
      <c r="E98" s="78" t="s">
        <v>121</v>
      </c>
      <c r="F98" s="78" t="s">
        <v>74</v>
      </c>
      <c r="G98" s="78" t="s">
        <v>75</v>
      </c>
      <c r="H98" s="78" t="s">
        <v>122</v>
      </c>
      <c r="I98" s="78" t="s">
        <v>76</v>
      </c>
      <c r="J98" s="78" t="s">
        <v>77</v>
      </c>
    </row>
    <row r="99" spans="3:10" ht="15" thickBot="1" x14ac:dyDescent="0.35">
      <c r="C99" s="79" t="s">
        <v>78</v>
      </c>
      <c r="D99" s="79" t="s">
        <v>79</v>
      </c>
      <c r="E99" s="79" t="s">
        <v>80</v>
      </c>
      <c r="F99" s="79" t="s">
        <v>81</v>
      </c>
      <c r="G99" s="79" t="s">
        <v>82</v>
      </c>
      <c r="H99" s="79" t="s">
        <v>83</v>
      </c>
      <c r="I99" s="79" t="s">
        <v>84</v>
      </c>
      <c r="J99" s="79" t="s">
        <v>85</v>
      </c>
    </row>
    <row r="100" spans="3:10" ht="15" thickBot="1" x14ac:dyDescent="0.35">
      <c r="C100" s="76" t="s">
        <v>86</v>
      </c>
      <c r="D100" s="76" t="s">
        <v>87</v>
      </c>
      <c r="E100" s="76" t="s">
        <v>88</v>
      </c>
      <c r="F100" s="76" t="s">
        <v>89</v>
      </c>
      <c r="G100" s="76" t="s">
        <v>90</v>
      </c>
      <c r="H100" s="76" t="s">
        <v>91</v>
      </c>
      <c r="I100" s="76" t="s">
        <v>92</v>
      </c>
      <c r="J100" s="76" t="s">
        <v>93</v>
      </c>
    </row>
    <row r="101" spans="3:10" ht="15" thickBot="1" x14ac:dyDescent="0.35">
      <c r="C101" s="76" t="s">
        <v>94</v>
      </c>
      <c r="D101" s="76" t="s">
        <v>95</v>
      </c>
      <c r="E101" s="76" t="s">
        <v>96</v>
      </c>
      <c r="F101" s="76" t="s">
        <v>97</v>
      </c>
      <c r="G101" s="76" t="s">
        <v>98</v>
      </c>
      <c r="H101" s="76" t="s">
        <v>99</v>
      </c>
      <c r="I101" s="76" t="s">
        <v>100</v>
      </c>
      <c r="J101" s="76" t="s">
        <v>101</v>
      </c>
    </row>
    <row r="102" spans="3:10" ht="15" thickBot="1" x14ac:dyDescent="0.35">
      <c r="C102" s="77" t="s">
        <v>102</v>
      </c>
      <c r="D102" s="77" t="s">
        <v>103</v>
      </c>
      <c r="E102" s="77" t="s">
        <v>104</v>
      </c>
      <c r="F102" s="76" t="s">
        <v>105</v>
      </c>
      <c r="G102" s="76" t="s">
        <v>106</v>
      </c>
      <c r="H102" s="77" t="s">
        <v>107</v>
      </c>
      <c r="I102" s="76" t="s">
        <v>108</v>
      </c>
      <c r="J102" s="76" t="s">
        <v>109</v>
      </c>
    </row>
    <row r="103" spans="3:10" ht="15" thickBot="1" x14ac:dyDescent="0.35">
      <c r="C103" s="76" t="s">
        <v>123</v>
      </c>
      <c r="D103" s="76" t="s">
        <v>124</v>
      </c>
      <c r="E103" s="76" t="s">
        <v>125</v>
      </c>
      <c r="F103" s="76" t="s">
        <v>126</v>
      </c>
      <c r="G103" s="76" t="s">
        <v>127</v>
      </c>
      <c r="H103" s="76" t="s">
        <v>128</v>
      </c>
      <c r="I103" s="76" t="s">
        <v>129</v>
      </c>
      <c r="J103" s="76" t="s">
        <v>130</v>
      </c>
    </row>
    <row r="104" spans="3:10" ht="15" thickBot="1" x14ac:dyDescent="0.35">
      <c r="C104" s="76" t="s">
        <v>131</v>
      </c>
      <c r="D104" s="76" t="s">
        <v>132</v>
      </c>
      <c r="E104" s="76" t="s">
        <v>133</v>
      </c>
      <c r="F104" s="76" t="s">
        <v>134</v>
      </c>
      <c r="G104" s="76" t="s">
        <v>135</v>
      </c>
      <c r="H104" s="76" t="s">
        <v>136</v>
      </c>
      <c r="I104" s="76" t="s">
        <v>137</v>
      </c>
      <c r="J104" s="76" t="s">
        <v>138</v>
      </c>
    </row>
    <row r="105" spans="3:10" ht="15" thickBot="1" x14ac:dyDescent="0.35">
      <c r="C105" s="76" t="s">
        <v>139</v>
      </c>
      <c r="D105" s="76" t="s">
        <v>140</v>
      </c>
      <c r="E105" s="76" t="s">
        <v>141</v>
      </c>
      <c r="F105" s="76" t="s">
        <v>142</v>
      </c>
      <c r="G105" s="76" t="s">
        <v>143</v>
      </c>
      <c r="H105" s="76" t="s">
        <v>144</v>
      </c>
      <c r="I105" s="76" t="s">
        <v>145</v>
      </c>
      <c r="J105" s="76" t="s">
        <v>146</v>
      </c>
    </row>
    <row r="106" spans="3:10" ht="15" thickBot="1" x14ac:dyDescent="0.35">
      <c r="C106" s="76" t="s">
        <v>147</v>
      </c>
      <c r="D106" s="76" t="s">
        <v>148</v>
      </c>
      <c r="E106" s="76" t="s">
        <v>149</v>
      </c>
      <c r="F106" s="76" t="s">
        <v>150</v>
      </c>
      <c r="G106" s="76" t="s">
        <v>151</v>
      </c>
      <c r="H106" s="76" t="s">
        <v>152</v>
      </c>
      <c r="I106" s="76" t="s">
        <v>153</v>
      </c>
      <c r="J106" s="76" t="s">
        <v>154</v>
      </c>
    </row>
    <row r="107" spans="3:10" ht="34.799999999999997" thickBot="1" x14ac:dyDescent="0.35">
      <c r="C107" s="80" t="str">
        <f>"="&amp;C98&amp;"*Arkusz2!"&amp;C$4</f>
        <v>=$D$77*Arkusz2!$C$8</v>
      </c>
      <c r="D107" s="80" t="str">
        <f>"="&amp;D98&amp;"*Arkusz2!"&amp;D$4</f>
        <v>=$E$77*Arkusz2!$D$8</v>
      </c>
      <c r="E107" s="80" t="str">
        <f>"="&amp;E98&amp;"*Arkusz2!"&amp;E$4</f>
        <v>=$F$77*Arkusz2!$E$8</v>
      </c>
      <c r="F107" s="9"/>
      <c r="G107" s="9"/>
      <c r="H107" s="9"/>
      <c r="I107" s="9"/>
      <c r="J107" s="9"/>
    </row>
    <row r="108" spans="3:10" ht="34.799999999999997" thickBot="1" x14ac:dyDescent="0.35">
      <c r="C108" s="80" t="str">
        <f>"="&amp;C99&amp;"*Arkusz2!"&amp;C$5</f>
        <v>=$D$78*Arkusz2!$C$9</v>
      </c>
      <c r="D108" s="80" t="str">
        <f>"="&amp;D99&amp;"*Arkusz2!"&amp;D$5</f>
        <v>=$E$78*Arkusz2!$D$9</v>
      </c>
      <c r="E108" s="80" t="str">
        <f>"="&amp;E99&amp;"*Arkusz2!"&amp;E$5</f>
        <v>=$F$78*Arkusz2!$E$9</v>
      </c>
      <c r="F108" s="9"/>
      <c r="G108" s="9"/>
      <c r="H108" s="9"/>
      <c r="I108" s="9"/>
      <c r="J108" s="9"/>
    </row>
    <row r="109" spans="3:10" ht="34.799999999999997" thickBot="1" x14ac:dyDescent="0.35">
      <c r="C109" s="9"/>
      <c r="D109" s="9"/>
      <c r="E109" s="9"/>
      <c r="F109" s="80" t="str">
        <f>"="&amp;F98&amp;"*Arkusz2!"&amp;F$4</f>
        <v>=$G$77*Arkusz2!$F$8</v>
      </c>
      <c r="G109" s="80" t="str">
        <f>"="&amp;G98&amp;"*Arkusz2!"&amp;G$4</f>
        <v>=$H$77*Arkusz2!$G$8</v>
      </c>
      <c r="H109" s="80" t="str">
        <f>"="&amp;H98&amp;"*Arkusz2!"&amp;H$4</f>
        <v>=$I$77*Arkusz2!$H$8</v>
      </c>
      <c r="I109" s="80" t="str">
        <f>"="&amp;I98&amp;"*Arkusz2!"&amp;I$4</f>
        <v>=$J$77*Arkusz2!$I$8</v>
      </c>
      <c r="J109" s="80" t="str">
        <f>"="&amp;J98&amp;"*Arkusz2!"&amp;J$4</f>
        <v>=$K$77*Arkusz2!$J$8</v>
      </c>
    </row>
    <row r="110" spans="3:10" ht="34.799999999999997" thickBot="1" x14ac:dyDescent="0.35">
      <c r="C110" s="9"/>
      <c r="D110" s="9"/>
      <c r="E110" s="9"/>
      <c r="F110" s="80" t="str">
        <f>"="&amp;F99&amp;"*Arkusz2!"&amp;F$5</f>
        <v>=$G$78*Arkusz2!$F$9</v>
      </c>
      <c r="G110" s="80" t="str">
        <f>"="&amp;G99&amp;"*Arkusz2!"&amp;G$5</f>
        <v>=$H$78*Arkusz2!$G$9</v>
      </c>
      <c r="H110" s="80" t="str">
        <f>"="&amp;H99&amp;"*Arkusz2!"&amp;H$5</f>
        <v>=$I$78*Arkusz2!$H$9</v>
      </c>
      <c r="I110" s="80" t="str">
        <f>"="&amp;I99&amp;"*Arkusz2!"&amp;I$5</f>
        <v>=$J$78*Arkusz2!$I$9</v>
      </c>
      <c r="J110" s="80" t="str">
        <f>"="&amp;J99&amp;"*Arkusz2!"&amp;J$5</f>
        <v>=$K$78*Arkusz2!$J$9</v>
      </c>
    </row>
    <row r="111" spans="3:10" ht="34.799999999999997" thickBot="1" x14ac:dyDescent="0.35">
      <c r="C111" s="80" t="str">
        <f t="shared" ref="C111:J111" si="17">"="&amp;C100&amp;"*Arkusz2!"&amp;K$4</f>
        <v>=$D$79*Arkusz2!$K$8</v>
      </c>
      <c r="D111" s="80" t="str">
        <f t="shared" si="17"/>
        <v>=$E$79*Arkusz2!$L$8</v>
      </c>
      <c r="E111" s="80" t="str">
        <f t="shared" si="17"/>
        <v>=$F$79*Arkusz2!$M$8</v>
      </c>
      <c r="F111" s="80" t="str">
        <f t="shared" si="17"/>
        <v>=$G$79*Arkusz2!$N$8</v>
      </c>
      <c r="G111" s="80" t="str">
        <f t="shared" si="17"/>
        <v>=$H$79*Arkusz2!$O$8</v>
      </c>
      <c r="H111" s="80" t="str">
        <f t="shared" si="17"/>
        <v>=$I$79*Arkusz2!$P$8</v>
      </c>
      <c r="I111" s="80" t="str">
        <f t="shared" si="17"/>
        <v>=$J$79*Arkusz2!$Q$8</v>
      </c>
      <c r="J111" s="80" t="str">
        <f t="shared" si="17"/>
        <v>=$K$79*Arkusz2!$R$8</v>
      </c>
    </row>
    <row r="112" spans="3:10" ht="34.799999999999997" thickBot="1" x14ac:dyDescent="0.35">
      <c r="C112" s="80" t="str">
        <f t="shared" ref="C112:J112" si="18">"="&amp;C101&amp;"*Arkusz2!"&amp;K$5</f>
        <v>=$D$80*Arkusz2!$K$9</v>
      </c>
      <c r="D112" s="80" t="str">
        <f t="shared" si="18"/>
        <v>=$E$80*Arkusz2!$L$9</v>
      </c>
      <c r="E112" s="80" t="str">
        <f t="shared" si="18"/>
        <v>=$F$80*Arkusz2!$M$9</v>
      </c>
      <c r="F112" s="80" t="str">
        <f t="shared" si="18"/>
        <v>=$G$80*Arkusz2!$N$9</v>
      </c>
      <c r="G112" s="80" t="str">
        <f t="shared" si="18"/>
        <v>=$H$80*Arkusz2!$O$9</v>
      </c>
      <c r="H112" s="80" t="str">
        <f t="shared" si="18"/>
        <v>=$I$80*Arkusz2!$P$9</v>
      </c>
      <c r="I112" s="80" t="str">
        <f t="shared" si="18"/>
        <v>=$J$80*Arkusz2!$Q$9</v>
      </c>
      <c r="J112" s="80" t="str">
        <f t="shared" si="18"/>
        <v>=$K$80*Arkusz2!$R$9</v>
      </c>
    </row>
    <row r="113" spans="3:10" ht="34.799999999999997" thickBot="1" x14ac:dyDescent="0.35">
      <c r="C113" s="9"/>
      <c r="D113" s="9"/>
      <c r="E113" s="9"/>
      <c r="F113" s="80" t="str">
        <f>"="&amp;F102&amp;"*Arkusz2!"&amp;$S$5</f>
        <v>=$G$81*Arkusz2!$S$9</v>
      </c>
      <c r="G113" s="80" t="str">
        <f>"="&amp;G102&amp;"*Arkusz2!"&amp;$S$5</f>
        <v>=$H$81*Arkusz2!$S$9</v>
      </c>
      <c r="H113" s="9"/>
      <c r="I113" s="80" t="str">
        <f>"="&amp;I102&amp;"*Arkusz2!"&amp;$S$5</f>
        <v>=$J$81*Arkusz2!$S$9</v>
      </c>
      <c r="J113" s="80" t="str">
        <f>"="&amp;J102&amp;"*Arkusz2!"&amp;$S$5</f>
        <v>=$K$81*Arkusz2!$S$9</v>
      </c>
    </row>
    <row r="114" spans="3:10" ht="34.799999999999997" thickBot="1" x14ac:dyDescent="0.35">
      <c r="C114" s="80" t="str">
        <f t="shared" ref="C114:J114" si="19">"="&amp;C103&amp;"*Arkusz2!"&amp;C$4</f>
        <v>=$D$82*Arkusz2!$C$8</v>
      </c>
      <c r="D114" s="80" t="str">
        <f t="shared" si="19"/>
        <v>=$E$82*Arkusz2!$D$8</v>
      </c>
      <c r="E114" s="80" t="str">
        <f t="shared" si="19"/>
        <v>=$F$82*Arkusz2!$E$8</v>
      </c>
      <c r="F114" s="80" t="str">
        <f t="shared" si="19"/>
        <v>=$G$82*Arkusz2!$F$8</v>
      </c>
      <c r="G114" s="80" t="str">
        <f t="shared" si="19"/>
        <v>=$H$82*Arkusz2!$G$8</v>
      </c>
      <c r="H114" s="80" t="str">
        <f t="shared" si="19"/>
        <v>=$I$82*Arkusz2!$H$8</v>
      </c>
      <c r="I114" s="80" t="str">
        <f t="shared" si="19"/>
        <v>=$J$82*Arkusz2!$I$8</v>
      </c>
      <c r="J114" s="80" t="str">
        <f t="shared" si="19"/>
        <v>=$K$82*Arkusz2!$J$8</v>
      </c>
    </row>
    <row r="115" spans="3:10" ht="34.799999999999997" thickBot="1" x14ac:dyDescent="0.35">
      <c r="C115" s="80" t="str">
        <f t="shared" ref="C115:J115" si="20">"="&amp;C104&amp;"*Arkusz2!"&amp;C$5</f>
        <v>=$D$83*Arkusz2!$C$9</v>
      </c>
      <c r="D115" s="80" t="str">
        <f t="shared" si="20"/>
        <v>=$E$83*Arkusz2!$D$9</v>
      </c>
      <c r="E115" s="80" t="str">
        <f t="shared" si="20"/>
        <v>=$F$83*Arkusz2!$E$9</v>
      </c>
      <c r="F115" s="80" t="str">
        <f t="shared" si="20"/>
        <v>=$G$83*Arkusz2!$F$9</v>
      </c>
      <c r="G115" s="80" t="str">
        <f t="shared" si="20"/>
        <v>=$H$83*Arkusz2!$G$9</v>
      </c>
      <c r="H115" s="80" t="str">
        <f t="shared" si="20"/>
        <v>=$I$83*Arkusz2!$H$9</v>
      </c>
      <c r="I115" s="80" t="str">
        <f t="shared" si="20"/>
        <v>=$J$83*Arkusz2!$I$9</v>
      </c>
      <c r="J115" s="80" t="str">
        <f t="shared" si="20"/>
        <v>=$K$83*Arkusz2!$J$9</v>
      </c>
    </row>
    <row r="116" spans="3:10" ht="34.799999999999997" thickBot="1" x14ac:dyDescent="0.35">
      <c r="C116" s="80" t="str">
        <f t="shared" ref="C116:J116" si="21">"="&amp;C105&amp;"*Arkusz2!"&amp;K$4</f>
        <v>=$D$84*Arkusz2!$K$8</v>
      </c>
      <c r="D116" s="80" t="str">
        <f t="shared" si="21"/>
        <v>=$E$84*Arkusz2!$L$8</v>
      </c>
      <c r="E116" s="80" t="str">
        <f t="shared" si="21"/>
        <v>=$F$84*Arkusz2!$M$8</v>
      </c>
      <c r="F116" s="80" t="str">
        <f t="shared" si="21"/>
        <v>=$G$84*Arkusz2!$N$8</v>
      </c>
      <c r="G116" s="80" t="str">
        <f t="shared" si="21"/>
        <v>=$H$84*Arkusz2!$O$8</v>
      </c>
      <c r="H116" s="80" t="str">
        <f t="shared" si="21"/>
        <v>=$I$84*Arkusz2!$P$8</v>
      </c>
      <c r="I116" s="80" t="str">
        <f t="shared" si="21"/>
        <v>=$J$84*Arkusz2!$Q$8</v>
      </c>
      <c r="J116" s="80" t="str">
        <f t="shared" si="21"/>
        <v>=$K$84*Arkusz2!$R$8</v>
      </c>
    </row>
    <row r="117" spans="3:10" ht="34.200000000000003" x14ac:dyDescent="0.3">
      <c r="C117" s="80" t="str">
        <f t="shared" ref="C117:J117" si="22">"="&amp;C106&amp;"*Arkusz2!"&amp;K$5</f>
        <v>=$D$85*Arkusz2!$K$9</v>
      </c>
      <c r="D117" s="80" t="str">
        <f t="shared" si="22"/>
        <v>=$E$85*Arkusz2!$L$9</v>
      </c>
      <c r="E117" s="80" t="str">
        <f t="shared" si="22"/>
        <v>=$F$85*Arkusz2!$M$9</v>
      </c>
      <c r="F117" s="80" t="str">
        <f t="shared" si="22"/>
        <v>=$G$85*Arkusz2!$N$9</v>
      </c>
      <c r="G117" s="80" t="str">
        <f t="shared" si="22"/>
        <v>=$H$85*Arkusz2!$O$9</v>
      </c>
      <c r="H117" s="80" t="str">
        <f t="shared" si="22"/>
        <v>=$I$85*Arkusz2!$P$9</v>
      </c>
      <c r="I117" s="80" t="str">
        <f t="shared" si="22"/>
        <v>=$J$85*Arkusz2!$Q$9</v>
      </c>
      <c r="J117" s="80" t="str">
        <f t="shared" si="22"/>
        <v>=$K$85*Arkusz2!$R$9</v>
      </c>
    </row>
  </sheetData>
  <protectedRanges>
    <protectedRange sqref="C45 D47:E47 D49:E49 D51:E51 D53:E53 F46 I46 G48:H48 J48 G50:H50 J50 G52:H53 J52:J53 C85 F86 I86 D87:E87 G88:H88 J88 D89:E89 G90:H90 J90 D91:E91 D93:E93 G92:H93 J92:J93 C96:J96 C107:E108 F109:J110 C111:J112 F113:G113 I113:J113 C114:J117" name="Rozstęp15"/>
    <protectedRange sqref="C40:J44" name="Rozstęp9"/>
    <protectedRange sqref="C55:J56 C95:J95" name="Rozstęp31_1"/>
    <protectedRange sqref="C67:E68 F69:J70 C71:J72 F73:G73 I73:J73 C74:J77" name="Rozstęp37"/>
    <protectedRange sqref="C58:J66 C98:J106" name="Rozstęp33"/>
    <protectedRange sqref="C80:J84" name="Rozstęp9_3"/>
  </protectedRanges>
  <mergeCells count="3">
    <mergeCell ref="A12:A20"/>
    <mergeCell ref="A21:A29"/>
    <mergeCell ref="A30:A38"/>
  </mergeCells>
  <dataValidations count="3">
    <dataValidation allowBlank="1" showErrorMessage="1" sqref="C6:S6 B21:B38 B7:S20" xr:uid="{00000000-0002-0000-0100-000000000000}"/>
    <dataValidation type="whole" allowBlank="1" showInputMessage="1" showErrorMessage="1" sqref="C40:J44" xr:uid="{00000000-0002-0000-0100-000001000000}">
      <formula1>1</formula1>
      <formula2>1000000</formula2>
    </dataValidation>
    <dataValidation type="whole" allowBlank="1" showInputMessage="1" showErrorMessage="1" sqref="C58:J66 C55:J55 C98:J106 C95:J95" xr:uid="{00000000-0002-0000-0100-000002000000}">
      <formula1>1</formula1>
      <formula2>90000000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Arkusz1</vt:lpstr>
      <vt:lpstr>Arkusz2</vt:lpstr>
      <vt:lpstr>Arkusz1!OLE_LINK1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Pracownik</dc:creator>
  <cp:lastModifiedBy>Anna Dembowska</cp:lastModifiedBy>
  <cp:lastPrinted>2026-04-07T08:03:22Z</cp:lastPrinted>
  <dcterms:created xsi:type="dcterms:W3CDTF">2023-05-16T08:19:44Z</dcterms:created>
  <dcterms:modified xsi:type="dcterms:W3CDTF">2026-04-10T10:28:28Z</dcterms:modified>
</cp:coreProperties>
</file>